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5715" tabRatio="667" activeTab="3"/>
  </bookViews>
  <sheets>
    <sheet name="Uvod" sheetId="1" r:id="rId1"/>
    <sheet name="Izvješće" sheetId="2" r:id="rId2"/>
    <sheet name="1. Osnovni podaci" sheetId="3" r:id="rId3"/>
    <sheet name="2. Uprava" sheetId="4" r:id="rId4"/>
    <sheet name="3. Nadzorni_odbor" sheetId="5" r:id="rId5"/>
    <sheet name="4. Odbori_NO-a" sheetId="6" r:id="rId6"/>
    <sheet name="5. Sjednice_uprave_i_NO-a" sheetId="7" r:id="rId7"/>
    <sheet name="6.Struktura_uprave_i_NO" sheetId="8" r:id="rId8"/>
    <sheet name="7. Naknade" sheetId="9" r:id="rId9"/>
    <sheet name="8. Opcije" sheetId="10" r:id="rId10"/>
    <sheet name="9. GS_opce" sheetId="11" r:id="rId11"/>
    <sheet name="9. GS_pojedinacno" sheetId="12" r:id="rId12"/>
    <sheet name="10. Vlastite_dionice" sheetId="13" r:id="rId13"/>
    <sheet name="11. Kontrola_i_rizici" sheetId="14" r:id="rId14"/>
    <sheet name="12. Odnosi_s_ulagateljima" sheetId="15" r:id="rId15"/>
    <sheet name="13. Sukob_interesa" sheetId="16" r:id="rId16"/>
    <sheet name="14. Dividenda" sheetId="17" r:id="rId17"/>
    <sheet name="15. Kodeks" sheetId="18" r:id="rId18"/>
  </sheets>
  <definedNames/>
  <calcPr fullCalcOnLoad="1"/>
</workbook>
</file>

<file path=xl/sharedStrings.xml><?xml version="1.0" encoding="utf-8"?>
<sst xmlns="http://schemas.openxmlformats.org/spreadsheetml/2006/main" count="1127" uniqueCount="708">
  <si>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</si>
  <si>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</si>
  <si>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</si>
  <si>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</si>
  <si>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</si>
  <si>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</si>
  <si>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</si>
  <si>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</si>
  <si>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</si>
  <si>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</si>
  <si>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</si>
  <si>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</si>
  <si>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</si>
  <si>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</si>
  <si>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</si>
  <si>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</si>
  <si>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</si>
  <si>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</si>
  <si>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</si>
  <si>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</si>
  <si>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</si>
  <si>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</si>
  <si>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</si>
  <si>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</si>
  <si>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</si>
  <si>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</si>
  <si>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</si>
  <si>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</si>
  <si>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</si>
  <si>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</si>
  <si>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</si>
  <si>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</si>
  <si>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</si>
  <si>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</si>
  <si>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</si>
  <si>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</si>
  <si>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</si>
  <si>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</si>
  <si>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</si>
  <si>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</si>
  <si>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</si>
  <si>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</si>
  <si>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</si>
  <si>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</si>
  <si>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</si>
  <si>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</si>
  <si>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</si>
  <si>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</si>
  <si>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</si>
  <si>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</si>
  <si>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</si>
  <si>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</si>
  <si>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</si>
  <si>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</si>
  <si>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</si>
  <si>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</si>
  <si>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</si>
  <si>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</si>
  <si>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</si>
  <si>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</si>
  <si>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</si>
  <si>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</si>
  <si>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</si>
  <si>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</si>
  <si>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</si>
  <si>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</si>
  <si>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</si>
  <si>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</si>
  <si>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</si>
  <si>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</si>
  <si>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</si>
  <si>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</si>
  <si>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</si>
  <si>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</si>
  <si>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</si>
  <si>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</si>
  <si>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</si>
  <si>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</si>
  <si>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</si>
  <si>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</si>
  <si>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</si>
  <si>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</si>
  <si>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</si>
  <si>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</si>
  <si>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</si>
  <si>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</si>
  <si>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</si>
  <si>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</si>
  <si>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</si>
  <si>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</si>
  <si>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</si>
  <si>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</si>
  <si>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</si>
  <si>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</si>
  <si>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</si>
  <si>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</si>
  <si>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</si>
  <si>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</si>
  <si>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</si>
  <si>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</si>
  <si>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</si>
  <si>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</si>
  <si>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</si>
  <si>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</si>
  <si>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</si>
  <si>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</si>
  <si>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</si>
  <si>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</si>
  <si>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</si>
  <si>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</si>
  <si>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</si>
  <si>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</si>
  <si>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</si>
  <si>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</si>
  <si>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</si>
  <si>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</si>
  <si>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</si>
  <si>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</si>
  <si>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</si>
  <si>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</si>
  <si>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</si>
  <si>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</si>
  <si>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</si>
  <si>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</si>
  <si>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</si>
  <si>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</si>
  <si>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</si>
  <si>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</si>
  <si>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</si>
  <si>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</si>
  <si>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</si>
  <si>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</si>
  <si>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</si>
  <si>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</si>
  <si>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</si>
  <si>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</si>
  <si>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</si>
  <si>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</si>
  <si>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</si>
  <si>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</si>
  <si>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</si>
  <si>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</si>
  <si>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</si>
  <si>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</si>
  <si>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</si>
  <si>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</si>
  <si>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</si>
  <si>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</si>
  <si>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</si>
  <si>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</si>
  <si>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</si>
  <si>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</si>
  <si>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</si>
  <si>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</si>
  <si>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</si>
  <si>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</si>
  <si>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</si>
  <si>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</si>
  <si>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</si>
  <si>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</si>
  <si>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</si>
  <si>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</si>
  <si>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</si>
  <si>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</si>
  <si>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</si>
  <si>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</si>
  <si>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</si>
  <si>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</si>
  <si>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</si>
  <si>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</si>
  <si>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</si>
  <si>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</si>
  <si>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</si>
  <si>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</si>
  <si>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</si>
  <si>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</si>
  <si>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</si>
  <si>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</si>
  <si>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</si>
  <si>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</si>
  <si>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</si>
  <si>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</si>
  <si>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</si>
  <si>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</si>
  <si>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</si>
  <si>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</si>
  <si>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</si>
  <si>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</si>
  <si>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</si>
  <si>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</si>
  <si>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</si>
  <si>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</si>
  <si>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</si>
  <si>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</si>
  <si>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</si>
  <si>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</si>
  <si>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</si>
  <si>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</si>
  <si>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</si>
  <si>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</si>
  <si>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</si>
  <si>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</si>
  <si>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</si>
  <si>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</si>
  <si>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</si>
  <si>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</si>
  <si>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</si>
  <si>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</si>
  <si>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</si>
  <si>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</si>
  <si>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</si>
  <si>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</si>
  <si>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</si>
  <si>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</si>
  <si>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</si>
  <si>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</si>
  <si>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</si>
  <si>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</si>
  <si>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</si>
  <si>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</si>
  <si>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</si>
  <si>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</si>
  <si>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</si>
  <si>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</si>
  <si>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</si>
  <si>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</si>
  <si>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</si>
  <si>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</si>
  <si>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</si>
  <si>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</si>
  <si>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</si>
  <si>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</si>
  <si>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</si>
  <si>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</si>
  <si>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</si>
  <si>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</si>
  <si>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</si>
  <si>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</si>
  <si>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</si>
  <si>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</si>
  <si>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</si>
  <si>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</si>
  <si>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</si>
  <si>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</si>
  <si>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</si>
  <si>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</si>
  <si>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</si>
  <si>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</si>
  <si>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</si>
  <si>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</si>
  <si>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</si>
  <si>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</si>
  <si>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</si>
  <si>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</si>
  <si>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</si>
  <si>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</si>
  <si>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</si>
  <si>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</si>
  <si>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</si>
  <si>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</si>
  <si>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</si>
  <si>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</si>
  <si>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</si>
  <si>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</si>
  <si>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</si>
  <si>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</si>
  <si>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</si>
  <si>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</si>
  <si>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</si>
  <si>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</si>
  <si>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</si>
  <si>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</si>
  <si>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</si>
  <si>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</si>
  <si>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</si>
  <si>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</si>
  <si>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</si>
  <si>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</si>
  <si>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</si>
  <si>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</si>
  <si>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</si>
  <si>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</si>
  <si>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</si>
  <si>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</si>
  <si>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rPr>
      <t>anovima uprave dodijeljene su opcije tijekom godine</t>
    </r>
  </si>
  <si>
    <r>
      <t>7.5. Čl</t>
    </r>
    <r>
      <rPr>
        <sz val="9"/>
        <rFont val="Arial"/>
        <family val="2"/>
      </rPr>
      <t>anovima uprave dodijeljene su dionice tijekom godine</t>
    </r>
  </si>
  <si>
    <r>
      <t xml:space="preserve">7.17. Višem rukovodstvu </t>
    </r>
    <r>
      <rPr>
        <sz val="9"/>
        <rFont val="Arial"/>
        <family val="2"/>
      </rPr>
      <t>dodijeljene su opcije tijekom godine</t>
    </r>
  </si>
  <si>
    <r>
      <t xml:space="preserve">7.18. Višem rukovodstvu </t>
    </r>
    <r>
      <rPr>
        <sz val="9"/>
        <rFont val="Arial"/>
        <family val="2"/>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</si>
  <si>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</si>
  <si>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</si>
  <si>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</si>
  <si>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</si>
  <si>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</si>
  <si>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</si>
  <si>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</si>
  <si>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</si>
  <si>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</si>
  <si>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</si>
  <si>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</si>
  <si>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</si>
  <si>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</si>
  <si>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</si>
  <si>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</si>
  <si>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</si>
  <si>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</si>
  <si>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</si>
  <si>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</si>
  <si>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</si>
  <si>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</si>
  <si>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</si>
  <si>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</si>
  <si>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</si>
  <si>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</si>
  <si>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</si>
  <si>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</si>
  <si>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</si>
  <si>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</si>
  <si>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</si>
  <si>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</si>
  <si>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</si>
  <si>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</si>
  <si>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</si>
  <si>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</si>
  <si>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</si>
  <si>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</si>
  <si>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</si>
  <si>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</si>
  <si>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</si>
  <si>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</si>
  <si>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</si>
  <si>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</si>
  <si>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</si>
  <si>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</si>
  <si>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</si>
  <si>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</si>
  <si>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</si>
  <si>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</si>
  <si>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</si>
  <si>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</si>
  <si>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</si>
  <si>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</si>
  <si>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</si>
  <si>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</si>
  <si>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</si>
  <si>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</si>
  <si>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</si>
  <si>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</si>
  <si>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</si>
  <si>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</si>
  <si>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</si>
  <si>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</si>
  <si>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</si>
  <si>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</si>
  <si>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</si>
  <si>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</si>
  <si>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</si>
  <si>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</si>
  <si>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</si>
  <si>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</si>
  <si>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</si>
  <si>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</si>
  <si>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</si>
  <si>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</si>
  <si>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</si>
  <si>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</si>
  <si>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</si>
  <si>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</si>
  <si>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</si>
  <si>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</si>
  <si>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</si>
  <si>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</si>
  <si>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</si>
  <si>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</si>
  <si>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</si>
  <si>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</si>
  <si>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</si>
  <si>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</si>
  <si>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</si>
  <si>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</si>
  <si>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</si>
  <si>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</si>
  <si>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</si>
  <si>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</si>
  <si>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</si>
  <si>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</si>
  <si>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</si>
  <si>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</si>
  <si>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</si>
  <si>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</si>
  <si>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</si>
  <si>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</si>
  <si>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</si>
  <si>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</si>
  <si>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</si>
  <si>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</si>
  <si>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</si>
  <si>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</si>
  <si>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</si>
  <si>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</si>
  <si>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</si>
  <si>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</si>
  <si>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</si>
  <si>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</si>
  <si>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</si>
  <si>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</si>
  <si>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</si>
  <si>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</si>
  <si>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</si>
  <si>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</si>
  <si>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</si>
  <si>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</si>
  <si>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</si>
  <si>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</si>
  <si>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</si>
  <si>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</si>
  <si>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</si>
  <si>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</si>
  <si>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</si>
  <si>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</si>
  <si>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</si>
  <si>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</si>
  <si>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</si>
  <si>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</si>
  <si>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</si>
  <si>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</si>
  <si>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</si>
  <si>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</si>
  <si>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</si>
  <si>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</si>
  <si>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</si>
  <si>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</si>
  <si>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</si>
  <si>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</si>
  <si>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</si>
  <si>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</si>
  <si>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</si>
  <si>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</si>
  <si>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</si>
  <si>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</si>
  <si>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</si>
  <si>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</si>
  <si>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</si>
  <si>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</si>
  <si>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</si>
  <si>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</si>
  <si>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</si>
  <si>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</si>
  <si>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</si>
  <si>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</si>
  <si>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</si>
  <si>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</si>
  <si>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</si>
  <si>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</si>
  <si>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</si>
  <si>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</si>
  <si>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</si>
  <si>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</si>
  <si>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</si>
  <si>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</si>
  <si>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</si>
  <si>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</si>
  <si>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</si>
  <si>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</si>
  <si>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</si>
  <si>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</si>
  <si>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</si>
  <si>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</si>
  <si>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</si>
  <si>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</si>
  <si>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</si>
  <si>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</si>
  <si>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</si>
  <si>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</si>
  <si>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</si>
  <si>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</si>
  <si>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</si>
  <si>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</si>
  <si>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</si>
  <si>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</si>
  <si>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</si>
  <si>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</si>
  <si>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indexed="8"/>
        <rFont val="Arial"/>
        <family val="2"/>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</si>
  <si>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</si>
  <si>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indexed="8"/>
        <rFont val="Arial"/>
        <family val="2"/>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</si>
  <si>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</si>
  <si>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indexed="8"/>
        <rFont val="Arial"/>
        <family val="2"/>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</si>
  <si>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indexed="8"/>
        <rFont val="Arial"/>
        <family val="2"/>
      </rPr>
      <t>Uputa: Smanjenje temeljnog kapitala se unosi s negativnim predznakom.</t>
    </r>
  </si>
  <si>
    <r>
      <t xml:space="preserve">Tip podatka: Predefinirani skup vrijednosti
</t>
    </r>
    <r>
      <rPr>
        <i/>
        <sz val="9"/>
        <color indexed="8"/>
        <rFont val="Arial"/>
        <family val="2"/>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</si>
  <si>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</si>
  <si>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</si>
  <si>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indexed="8"/>
        <rFont val="Arial"/>
        <family val="2"/>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</si>
  <si>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</si>
  <si>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indexed="8"/>
        <rFont val="Arial"/>
        <family val="2"/>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</si>
  <si>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</si>
  <si>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indexed="8"/>
        <rFont val="Arial"/>
        <family val="2"/>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</si>
  <si>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</si>
  <si>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</si>
  <si>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indexed="8"/>
        <rFont val="Arial"/>
        <family val="2"/>
      </rPr>
      <t xml:space="preserve">Uputa: Na ovo pitanje se obvezno odgovara. </t>
    </r>
  </si>
  <si>
    <r>
      <t xml:space="preserve">Tip podatka: Brojčani bez decimala
Dozvoljava se unos nule(0): Da
Dozvoljava se unos pozitivnog broja: Da
Dozvoljava se unos negativnog broja: Ne
</t>
    </r>
    <r>
      <rPr>
        <i/>
        <sz val="9"/>
        <color indexed="8"/>
        <rFont val="Arial"/>
        <family val="2"/>
      </rPr>
      <t xml:space="preserve">Uputa: Na ovo pitanje se obvezno odgovara. </t>
    </r>
  </si>
  <si>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članstvo u upravi manje od 12 mjeseci potrebno je upisati nulu.</t>
    </r>
  </si>
  <si>
    <r>
      <t xml:space="preserve">Tip podatka: Predefinirani skup vrijednosti.
</t>
    </r>
    <r>
      <rPr>
        <i/>
        <sz val="9"/>
        <color indexed="8"/>
        <rFont val="Arial"/>
        <family val="2"/>
      </rPr>
      <t xml:space="preserve">Uputa: Na ovo pitanje se obvezno odgovara. </t>
    </r>
  </si>
  <si>
    <r>
      <t xml:space="preserve">Tip podatka: Predefinirani skup vrijednosti
</t>
    </r>
    <r>
      <rPr>
        <i/>
        <sz val="9"/>
        <color indexed="8"/>
        <rFont val="Arial"/>
        <family val="2"/>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</si>
  <si>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na pitanje 2.15.</t>
    </r>
  </si>
  <si>
    <r>
      <t xml:space="preserve">Tip podatka: Predefinirani skup vrijednosti
</t>
    </r>
    <r>
      <rPr>
        <i/>
        <sz val="9"/>
        <color indexed="8"/>
        <rFont val="Arial"/>
        <family val="2"/>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</si>
  <si>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</si>
  <si>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</si>
  <si>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</si>
  <si>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</si>
  <si>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indexed="8"/>
        <rFont val="Arial"/>
        <family val="2"/>
      </rPr>
      <t xml:space="preserve">Uputa: Na ovo pitanje se obvezno odgovara. </t>
    </r>
    <r>
      <rPr>
        <sz val="9"/>
        <color indexed="8"/>
        <rFont val="Arial"/>
        <family val="2"/>
      </rPr>
      <t xml:space="preserve">
</t>
    </r>
  </si>
  <si>
    <r>
      <t xml:space="preserve">Tip podatka: Predefinirani skup vrijednosti
</t>
    </r>
    <r>
      <rPr>
        <i/>
        <sz val="9"/>
        <color indexed="8"/>
        <rFont val="Arial"/>
        <family val="2"/>
      </rPr>
      <t xml:space="preserve">Uputa: Na ovo pitanje se obvezno odgovara. </t>
    </r>
    <r>
      <rPr>
        <sz val="9"/>
        <color indexed="8"/>
        <rFont val="Arial"/>
        <family val="2"/>
      </rPr>
      <t xml:space="preserve">
</t>
    </r>
  </si>
  <si>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članstvo u nadzornom odboru manje od 12 mjeseci potrebno je upisati nulu.</t>
    </r>
  </si>
  <si>
    <r>
      <t xml:space="preserve">Tip podatka: Predefinirani skup vrijednosti
</t>
    </r>
    <r>
      <rPr>
        <i/>
        <sz val="9"/>
        <color indexed="8"/>
        <rFont val="Arial"/>
        <family val="2"/>
      </rPr>
      <t>Uputa: Upisuje se vrsta povezanosti s drugim članovima uprave.</t>
    </r>
  </si>
  <si>
    <r>
      <t xml:space="preserve">Tip podatka: Predefinirani skup vrijednosti
</t>
    </r>
    <r>
      <rPr>
        <i/>
        <sz val="9"/>
        <color indexed="8"/>
        <rFont val="Arial"/>
        <family val="2"/>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</si>
  <si>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indexed="8"/>
        <rFont val="Arial"/>
        <family val="2"/>
      </rPr>
      <t xml:space="preserve">Uputa: Ovaj broj treba biti manji ili jednak odgovoru na pitanje 3.18. </t>
    </r>
  </si>
  <si>
    <r>
      <t>Tip podatka: Brojčani bez decimala
Dozvoljava se unos nule(0): Da
Dozvoljava se unos pozitivnog broja: Da
Dozvoljava se unos negativnog broja: Ne</t>
    </r>
    <r>
      <rPr>
        <i/>
        <sz val="9"/>
        <color indexed="8"/>
        <rFont val="Arial"/>
        <family val="2"/>
      </rPr>
      <t xml:space="preserve">
Uputa: Ovaj broj treba biti manji ili jednak odgovoru na pitanje 3.18. </t>
    </r>
  </si>
  <si>
    <r>
      <t xml:space="preserve">Tip podatka: Predefinirani skup vrijednosti
</t>
    </r>
    <r>
      <rPr>
        <i/>
        <sz val="9"/>
        <color indexed="8"/>
        <rFont val="Arial"/>
        <family val="2"/>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</si>
  <si>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na pitanje 3.20.</t>
    </r>
  </si>
  <si>
    <r>
      <t xml:space="preserve">Tip podatka: Predefinirani skup vrijednosti
</t>
    </r>
    <r>
      <rPr>
        <i/>
        <sz val="9"/>
        <rFont val="Arial"/>
        <family val="2"/>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</si>
  <si>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rPr>
      <t>Uputa: Ovaj broj treba biti manji ili jednak odgovoru na pitanje 5.2.</t>
    </r>
  </si>
  <si>
    <r>
      <t xml:space="preserve">Tip podatka: Predefinirani skup vrijednosti
</t>
    </r>
    <r>
      <rPr>
        <i/>
        <sz val="9"/>
        <color indexed="8"/>
        <rFont val="Arial"/>
        <family val="2"/>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</si>
  <si>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rPr>
      <t>Uputa: Ovaj broj treba biti manji ili jednak odgovoru na pitanje 5.5.</t>
    </r>
  </si>
  <si>
    <r>
      <t xml:space="preserve">Tip podatka: Predefinirani skup vrijednosti
</t>
    </r>
    <r>
      <rPr>
        <i/>
        <sz val="9"/>
        <color indexed="8"/>
        <rFont val="Arial"/>
        <family val="2"/>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</si>
  <si>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indexed="8"/>
        <rFont val="Arial"/>
        <family val="2"/>
      </rPr>
      <t>Uputa: Ako je odgovor na pitanje 1.1. "DA" na ovo pitanje se odgovara "DA" ili "NE". Ako je odgovor na pitanje 1.1. "NE" , ne odgovara se ovo pitanje.</t>
    </r>
  </si>
  <si>
    <r>
      <t xml:space="preserve">Tip podatka: Predefinirani skup vrijednosti
</t>
    </r>
    <r>
      <rPr>
        <i/>
        <sz val="9"/>
        <color indexed="8"/>
        <rFont val="Arial"/>
        <family val="2"/>
      </rPr>
      <t>Uputa: Unosi se informacija o načinu podjele dobiti. Ako je ostvaren gubitak ili je društvo zadržalo dobit ne odgovara se na ovo pitanje.</t>
    </r>
  </si>
  <si>
    <r>
      <t xml:space="preserve">Tip podatka: Predefinirani skup vrijednosti
</t>
    </r>
    <r>
      <rPr>
        <i/>
        <sz val="9"/>
        <color indexed="8"/>
        <rFont val="Arial"/>
        <family val="2"/>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</si>
  <si>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</si>
  <si>
    <r>
      <t xml:space="preserve">Tip podatka: Predefinirani skup vrijednosti
</t>
    </r>
    <r>
      <rPr>
        <i/>
        <sz val="9"/>
        <color indexed="8"/>
        <rFont val="Arial"/>
        <family val="2"/>
      </rPr>
      <t>Uputa: Na ovo pitanje se obvezno odgovara.</t>
    </r>
    <r>
      <rPr>
        <sz val="9"/>
        <color indexed="8"/>
        <rFont val="Arial"/>
        <family val="2"/>
      </rPr>
      <t xml:space="preserve"> </t>
    </r>
  </si>
  <si>
    <r>
      <t>Tip podatka: Predefinirani skup vrijednosti</t>
    </r>
  </si>
  <si>
    <r>
      <t xml:space="preserve">Tip podatka: Brojčani sa 2 decimale 
Dozvoljava se unos nule(0): Ne
Dozvoljava se unos pozitivnog broja: Da
Dozvoljava se unos negativnog broja: Ne
</t>
    </r>
    <r>
      <rPr>
        <i/>
        <sz val="9"/>
        <color indexed="8"/>
        <rFont val="Arial"/>
        <family val="2"/>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</si>
  <si>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indexed="8"/>
        <rFont val="Arial"/>
        <family val="2"/>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</si>
  <si>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indexed="8"/>
        <rFont val="Arial"/>
        <family val="2"/>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</si>
  <si>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indexed="8"/>
        <rFont val="Arial"/>
        <family val="2"/>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</si>
  <si>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indexed="8"/>
        <rFont val="Arial"/>
        <family val="2"/>
      </rPr>
      <t>Uputa: Odgovor na ovo pitanje mora biti manji ili jednak odgovoru na pitanje 13.6.1.</t>
    </r>
  </si>
  <si>
    <r>
      <t xml:space="preserve">Tip podatka: Predefinirani skup vrijednosti
</t>
    </r>
    <r>
      <rPr>
        <i/>
        <sz val="9"/>
        <color indexed="8"/>
        <rFont val="Arial"/>
        <family val="2"/>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</si>
  <si>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</si>
  <si>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</si>
  <si>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</si>
  <si>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indexed="8"/>
        <rFont val="Arial"/>
        <family val="2"/>
      </rPr>
      <t>Uputa: Na ovo pitanje se obvezno odgovara.</t>
    </r>
  </si>
  <si>
    <r>
      <t xml:space="preserve">Tip podatka: Brojčani bez decimala
Dozvoljava se unos nule(0): Da
Dozvoljava se unos pozitivnog broja: Da
Dozvoljava se unos negativnog broja: Ne
</t>
    </r>
    <r>
      <rPr>
        <i/>
        <sz val="9"/>
        <color indexed="8"/>
        <rFont val="Arial"/>
        <family val="2"/>
      </rPr>
      <t>Uputa: Na ovo pitanje se obvezno odgovara.</t>
    </r>
  </si>
  <si>
    <r>
      <t xml:space="preserve">Tip podatka: Brojčani sa 2 decimale 
Dozvoljava se unos nule(0): Da
Dozvoljava se unos pozitivnog broja: Da
Dozvoljava se unos negativnog broja: Ne
</t>
    </r>
    <r>
      <rPr>
        <i/>
        <sz val="9"/>
        <color indexed="8"/>
        <rFont val="Arial"/>
        <family val="2"/>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</si>
  <si>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</si>
  <si>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indexed="8"/>
        <rFont val="Arial"/>
        <family val="2"/>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</si>
  <si>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</si>
  <si>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indexed="8"/>
        <rFont val="Arial"/>
        <family val="2"/>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</si>
  <si>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</si>
  <si>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</si>
  <si>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</si>
  <si>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indexed="8"/>
        <rFont val="Arial"/>
        <family val="2"/>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</si>
  <si>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</si>
  <si>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rPr>
      <t>Uputa: Na ovo pitanje se obvezno odgovara.</t>
    </r>
  </si>
  <si>
    <r>
      <t xml:space="preserve">Tip podatka: Brojčani sa 2 decimale 
Dozvoljava se unos nule(0): Da
Dozvoljava se unos pozitivnog broja: Da
Dozvoljava se unos negativnog broja: Ne
</t>
    </r>
    <r>
      <rPr>
        <i/>
        <sz val="9"/>
        <color indexed="8"/>
        <rFont val="Arial"/>
        <family val="2"/>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</si>
  <si>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</si>
  <si>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rPr>
      <t>Uputa: Na ovo pitanje se obvezno odgovara. Unosi se ukupan broj dioničara koji su sudjelovali na održanoj glavnoj skupštini.</t>
    </r>
  </si>
  <si>
    <r>
      <t xml:space="preserve">Tip podatka: Predefinirani skup vrijednosti
</t>
    </r>
    <r>
      <rPr>
        <i/>
        <sz val="9"/>
        <rFont val="Arial"/>
        <family val="2"/>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</si>
  <si>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</si>
  <si>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indexed="8"/>
        <rFont val="Arial"/>
        <family val="2"/>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</si>
  <si>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indexed="8"/>
        <rFont val="Arial"/>
        <family val="2"/>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</si>
  <si>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indexed="8"/>
        <rFont val="Arial"/>
        <family val="2"/>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</si>
  <si>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indexed="8"/>
        <rFont val="Arial"/>
        <family val="2"/>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</si>
  <si>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indexed="8"/>
        <rFont val="Arial"/>
        <family val="2"/>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</si>
  <si>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</si>
  <si>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indexed="8"/>
        <rFont val="Arial"/>
        <family val="2"/>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</si>
  <si>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indexed="8"/>
        <rFont val="Arial"/>
        <family val="2"/>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</si>
  <si>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na pitanje 4.2.</t>
    </r>
  </si>
  <si>
    <r>
      <t xml:space="preserve">Tip podatka: Predefinirani skup vrijednosti
</t>
    </r>
    <r>
      <rPr>
        <i/>
        <sz val="9"/>
        <color indexed="8"/>
        <rFont val="Arial"/>
        <family val="2"/>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</si>
  <si>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indexed="8"/>
        <rFont val="Arial"/>
        <family val="2"/>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</si>
  <si>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indexed="8"/>
        <rFont val="Arial"/>
        <family val="2"/>
      </rPr>
      <t>Uputa: Odgovor na ovo pitanje  treba biti manji ili jednak odgovoru na prethodno pitanje (4.5).</t>
    </r>
  </si>
  <si>
    <r>
      <t xml:space="preserve">Tip podatka: Predefinirani skup vrijednosti
</t>
    </r>
    <r>
      <rPr>
        <i/>
        <sz val="9"/>
        <color indexed="8"/>
        <rFont val="Arial"/>
        <family val="2"/>
      </rPr>
      <t>Uputa: Ako je odgovor na ovo pitanje "NE", ne odgovara se na pitanje 4.6.1. Ako je odgovor na ovo pitanje "DA", na sljedeće pitanje 4.6.1. se odgovara s "DA" ili "NE".</t>
    </r>
  </si>
  <si>
    <r>
      <t xml:space="preserve">Tip podatka: Predefinirani skup vrijednosti
</t>
    </r>
    <r>
      <rPr>
        <i/>
        <sz val="9"/>
        <color indexed="8"/>
        <rFont val="Arial"/>
        <family val="2"/>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</si>
  <si>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na pitanje 1.5. i odgovoru na pitanje 4.8.</t>
    </r>
  </si>
  <si>
    <r>
      <t xml:space="preserve">Tip podatka: Predefinirani skup vrijednosti
</t>
    </r>
    <r>
      <rPr>
        <i/>
        <sz val="9"/>
        <color indexed="8"/>
        <rFont val="Arial"/>
        <family val="2"/>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</si>
  <si>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indexed="8"/>
        <rFont val="Arial"/>
        <family val="2"/>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</si>
  <si>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indexed="8"/>
        <rFont val="Arial"/>
        <family val="2"/>
      </rPr>
      <t>Uputa: Ovaj broj treba biti manji ili jednak odgovoru na prethodno pitanje (4.11).</t>
    </r>
  </si>
  <si>
    <r>
      <t xml:space="preserve">Tip podatka: Predefinirani skup vrijednosti
</t>
    </r>
    <r>
      <rPr>
        <i/>
        <sz val="9"/>
        <color indexed="8"/>
        <rFont val="Arial"/>
        <family val="2"/>
      </rPr>
      <t>Uputa: Ako je odgovor na ovo pitanje "DA", na sljedeće pitanje 4.12.1. se odgovara s "DA" ili "NE". Ako je odgovor na ovo pitanje "NE", na sljedeće pitanje 4.12.1. se ne odgovara.</t>
    </r>
  </si>
  <si>
    <r>
      <t xml:space="preserve">Tip podatka: Predefinirani skup vrijednosti
</t>
    </r>
    <r>
      <rPr>
        <i/>
        <sz val="9"/>
        <color indexed="8"/>
        <rFont val="Arial"/>
        <family val="2"/>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</si>
  <si>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rPr>
      <t>Uputa: Ovaj broj treba biti manji ili jednak odgovoru na pitanje 1.5. i odgovoru na pitanje 4.14.</t>
    </r>
  </si>
  <si>
    <r>
      <t xml:space="preserve">Tip podatka: Predefinirani skup vrijednosti
</t>
    </r>
    <r>
      <rPr>
        <i/>
        <sz val="9"/>
        <rFont val="Arial"/>
        <family val="2"/>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</si>
  <si>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</si>
  <si>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rPr>
      <t>Uputa: Ovaj broj treba biti manji ili jednak odgovoru na prethodno pitanje (4.17.).</t>
    </r>
  </si>
  <si>
    <r>
      <t xml:space="preserve">Tip podatka: Predefinirani skup vrijednosti
</t>
    </r>
    <r>
      <rPr>
        <i/>
        <sz val="9"/>
        <rFont val="Arial"/>
        <family val="2"/>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</si>
  <si>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</si>
  <si>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indexed="8"/>
        <rFont val="Arial"/>
        <family val="2"/>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</si>
  <si>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</si>
  <si>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rPr>
      <t>Uputa: Zbrajaju se pojedinačne vrijednosti dionica na datum dodjele.</t>
    </r>
  </si>
  <si>
    <r>
      <t xml:space="preserve">Tip podatka: Predefinirani skup vrijednosti
</t>
    </r>
    <r>
      <rPr>
        <i/>
        <sz val="9"/>
        <rFont val="Arial"/>
        <family val="2"/>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</si>
  <si>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</si>
  <si>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</si>
  <si>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</si>
  <si>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</si>
  <si>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</si>
  <si>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</si>
  <si>
    <r>
      <t xml:space="preserve">Tip podatka: Predefinirani skup vrijednosti
</t>
    </r>
    <r>
      <rPr>
        <i/>
        <sz val="9"/>
        <rFont val="Arial"/>
        <family val="2"/>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</si>
  <si>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</si>
  <si>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indexed="8"/>
        <rFont val="Arial"/>
        <family val="2"/>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</si>
  <si>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</si>
  <si>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indexed="8"/>
        <rFont val="Arial"/>
        <family val="2"/>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</si>
  <si>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indexed="8"/>
        <rFont val="Arial"/>
        <family val="2"/>
      </rPr>
      <t>Uputa: Upisati vrijednost poslova koji su zaključeni tijekom godine, neovisno o realizaciji.</t>
    </r>
  </si>
  <si>
    <r>
      <t xml:space="preserve">Tip podatka: Predefinirani skup vrijednosti
</t>
    </r>
    <r>
      <rPr>
        <i/>
        <sz val="9"/>
        <color indexed="8"/>
        <rFont val="Arial"/>
        <family val="2"/>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</si>
  <si>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indexed="8"/>
        <rFont val="Arial"/>
        <family val="2"/>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</si>
  <si>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indexed="8"/>
        <rFont val="Arial"/>
        <family val="2"/>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</si>
  <si>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indexed="8"/>
        <rFont val="Arial"/>
        <family val="2"/>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</si>
  <si>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indexed="8"/>
        <rFont val="Arial"/>
        <family val="2"/>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</si>
  <si>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indexed="8"/>
        <rFont val="Arial"/>
        <family val="2"/>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</si>
  <si>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indexed="8"/>
        <rFont val="Arial"/>
        <family val="2"/>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</si>
  <si>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indexed="8"/>
        <rFont val="Arial"/>
        <family val="2"/>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</si>
  <si>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indexed="8"/>
        <rFont val="Arial"/>
        <family val="2"/>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</si>
  <si>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indexed="8"/>
        <rFont val="Arial"/>
        <family val="2"/>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</si>
  <si>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indexed="8"/>
        <rFont val="Arial"/>
        <family val="2"/>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</si>
  <si>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indexed="8"/>
        <rFont val="Arial"/>
        <family val="2"/>
      </rPr>
      <t>Uputa: Na ovo pitanje se obvezno odgovara. Ako je odgovor na ovo pitanje "DA" odgovara se na pitanje 10.4. Ako je odgovor na ovo pitanje "NE", ne odgovora se na sljedeće pitanje (10.4.)</t>
    </r>
  </si>
  <si>
    <r>
      <t xml:space="preserve">Tip podatka: Predefinirani skup vrijednosti
</t>
    </r>
    <r>
      <rPr>
        <i/>
        <sz val="9"/>
        <color indexed="8"/>
        <rFont val="Arial"/>
        <family val="2"/>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</si>
  <si>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indexed="8"/>
        <rFont val="Arial"/>
        <family val="2"/>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</si>
  <si>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</si>
  <si>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</si>
  <si>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</si>
  <si>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</si>
  <si>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</si>
  <si>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indexed="8"/>
        <rFont val="Arial"/>
        <family val="2"/>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</si>
  <si>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indexed="8"/>
        <rFont val="Arial"/>
        <family val="2"/>
      </rPr>
      <t xml:space="preserve">Uputa: Na ovo pitanje se obvezno odgovara. </t>
    </r>
  </si>
  <si>
    <t>Tip podatka: Predefinirani skup vrijednost</t>
  </si>
  <si>
    <r>
      <t xml:space="preserve">Tip podatka: Predefinirani skup vrijednosti
</t>
    </r>
    <r>
      <rPr>
        <i/>
        <sz val="9"/>
        <color indexed="8"/>
        <rFont val="Arial"/>
        <family val="2"/>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</si>
  <si>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indexed="8"/>
        <rFont val="Arial"/>
        <family val="2"/>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</si>
  <si>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indexed="8"/>
        <rFont val="Arial"/>
        <family val="2"/>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</si>
  <si>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indexed="8"/>
        <rFont val="Arial"/>
        <family val="2"/>
      </rPr>
      <t xml:space="preserve">Uputa: Na ovo pitanje se obvezno odgovara. Upisuje se broj članova nadzornog odbora na kraju godine. </t>
    </r>
  </si>
  <si>
    <r>
      <t xml:space="preserve">Tip podatka: Predefinirani skup vrijednosti
</t>
    </r>
    <r>
      <rPr>
        <i/>
        <sz val="9"/>
        <color indexed="8"/>
        <rFont val="Arial"/>
        <family val="2"/>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</si>
  <si>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rPr>
      <t xml:space="preserve">Uputa: Na ovo pitanje se obvezno odgovara. </t>
    </r>
  </si>
  <si>
    <r>
      <t xml:space="preserve">Tip podatka: Predefinirani skup vrijednosti
</t>
    </r>
    <r>
      <rPr>
        <i/>
        <sz val="9"/>
        <color indexed="8"/>
        <rFont val="Arial"/>
        <family val="2"/>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</si>
  <si>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</si>
  <si>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indexed="8"/>
        <rFont val="Arial"/>
        <family val="2"/>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</si>
  <si>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indexed="8"/>
        <rFont val="Arial"/>
        <family val="2"/>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</si>
  <si>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indexed="8"/>
        <rFont val="Arial"/>
        <family val="2"/>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</si>
  <si>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indexed="8"/>
        <rFont val="Arial"/>
        <family val="2"/>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</si>
  <si>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indexed="8"/>
        <rFont val="Arial"/>
        <family val="2"/>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</si>
  <si>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indexed="8"/>
        <rFont val="Arial"/>
        <family val="2"/>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</si>
  <si>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indexed="8"/>
        <rFont val="Arial"/>
        <family val="2"/>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</si>
  <si>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indexed="8"/>
        <rFont val="Arial"/>
        <family val="2"/>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</si>
  <si>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indexed="8"/>
        <rFont val="Arial"/>
        <family val="2"/>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</si>
  <si>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indexed="8"/>
        <rFont val="Arial"/>
        <family val="2"/>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</si>
  <si>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indexed="8"/>
        <rFont val="Arial"/>
        <family val="2"/>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</si>
  <si>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indexed="8"/>
        <rFont val="Arial"/>
        <family val="2"/>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</si>
  <si>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indexed="8"/>
        <rFont val="Arial"/>
        <family val="2"/>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</si>
  <si>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indexed="8"/>
        <rFont val="Arial"/>
        <family val="2"/>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</si>
  <si>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indexed="8"/>
        <rFont val="Arial"/>
        <family val="2"/>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</si>
  <si>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indexed="8"/>
        <rFont val="Arial"/>
        <family val="2"/>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</si>
  <si>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indexed="8"/>
        <rFont val="Arial"/>
        <family val="2"/>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</si>
  <si>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indexed="8"/>
        <rFont val="Arial"/>
        <family val="2"/>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</si>
  <si>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indexed="8"/>
        <rFont val="Arial"/>
        <family val="2"/>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</si>
  <si>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</si>
  <si>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</si>
  <si>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</si>
  <si>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</si>
  <si>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indexed="8"/>
        <rFont val="Arial"/>
        <family val="2"/>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</si>
  <si>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</si>
  <si>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</si>
  <si>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indexed="8"/>
        <rFont val="Arial"/>
        <family val="2"/>
      </rPr>
      <t xml:space="preserve">Uputa: Upisuje se vrsta povezanosti s drugim članovima nadzornog odbora. </t>
    </r>
  </si>
  <si>
    <r>
      <t xml:space="preserve">Tip podatka: Predefinirani skup vrijednosti 
</t>
    </r>
    <r>
      <rPr>
        <i/>
        <sz val="9"/>
        <color indexed="8"/>
        <rFont val="Arial"/>
        <family val="2"/>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</si>
  <si>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indexed="8"/>
        <rFont val="Arial"/>
        <family val="2"/>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</si>
  <si>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indexed="8"/>
        <rFont val="Arial"/>
        <family val="2"/>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</si>
  <si>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indexed="8"/>
        <rFont val="Arial"/>
        <family val="2"/>
      </rPr>
      <t>Uputa: Ako je odgovor na ovo pitanje "NE", ne odgovara se na   pitanje 2.11.1. Ako je odgovor na ovo pitanje "DA", odgovara se na sljedeće pitanje (2.11.1.).</t>
    </r>
  </si>
  <si>
    <r>
      <t xml:space="preserve">Tip podatka: Predefinirani skup vrijednosti
</t>
    </r>
    <r>
      <rPr>
        <i/>
        <sz val="9"/>
        <color indexed="8"/>
        <rFont val="Arial"/>
        <family val="2"/>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</si>
  <si>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</si>
  <si>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val="single"/>
        <sz val="9"/>
        <color indexed="8"/>
        <rFont val="Arial"/>
        <family val="2"/>
      </rPr>
      <t>razdoblje od jedne kalendarske godine</t>
    </r>
    <r>
      <rPr>
        <sz val="9"/>
        <color indexed="8"/>
        <rFont val="Arial"/>
        <family val="2"/>
      </rPr>
      <t xml:space="preserve">.
Kodeks je namijenjen društvima s </t>
    </r>
    <r>
      <rPr>
        <b/>
        <sz val="9"/>
        <color indexed="8"/>
        <rFont val="Arial"/>
        <family val="2"/>
      </rPr>
      <t xml:space="preserve">dualističkim ustrojem </t>
    </r>
    <r>
      <rPr>
        <sz val="9"/>
        <color indexed="8"/>
        <rFont val="Arial"/>
        <family val="2"/>
      </rPr>
      <t xml:space="preserve">obzirom da je takva struktura upravljanja najčešća kod društava čije su dionice uvrštene na Zagrebačku burzu. Ako izdavatelj ima </t>
    </r>
    <r>
      <rPr>
        <b/>
        <sz val="9"/>
        <color indexed="8"/>
        <rFont val="Arial"/>
        <family val="2"/>
      </rPr>
      <t>monistički ustroj</t>
    </r>
    <r>
      <rPr>
        <sz val="9"/>
        <color indexed="8"/>
        <rFont val="Arial"/>
        <family val="2"/>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</si>
  <si>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</si>
  <si>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</si>
  <si>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</si>
  <si>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indexed="8"/>
        <rFont val="Arial"/>
        <family val="2"/>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</si>
  <si>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indexed="8"/>
        <rFont val="Arial"/>
        <family val="2"/>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</si>
  <si>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indexed="8"/>
        <rFont val="Arial"/>
        <family val="2"/>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</si>
  <si>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</si>
  <si>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</si>
  <si>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</si>
  <si>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</si>
  <si>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</si>
  <si>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indexed="8"/>
        <rFont val="Arial"/>
        <family val="2"/>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</si>
  <si>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indexed="8"/>
        <rFont val="Arial"/>
        <family val="2"/>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</si>
  <si>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indexed="8"/>
        <rFont val="Arial"/>
        <family val="2"/>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</si>
  <si>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indexed="8"/>
        <rFont val="Arial"/>
        <family val="2"/>
      </rPr>
      <t>Uputa: Na ovo pitanje se obvezno odgovara.Upisuje se prosječna ukupna godišnja bruto plaća, u kunama, ne uključujući plaću članova uprave i nadzornog odbora koji su zaposlenici</t>
    </r>
  </si>
  <si>
    <t>DA</t>
  </si>
  <si>
    <t>Dualistički ustroj</t>
  </si>
  <si>
    <t>NE</t>
  </si>
  <si>
    <t>SANDRA UZELAC</t>
  </si>
  <si>
    <t>81118319555</t>
  </si>
  <si>
    <t>univ. spec. oec.</t>
  </si>
  <si>
    <t>Žensko</t>
  </si>
  <si>
    <t>od 46 - 55 godina</t>
  </si>
  <si>
    <t>Domaće</t>
  </si>
  <si>
    <t>Vittorio Carratu'</t>
  </si>
  <si>
    <t>Muško</t>
  </si>
  <si>
    <t>Strano</t>
  </si>
  <si>
    <t>Poslovna</t>
  </si>
  <si>
    <t>Revizijski odbor</t>
  </si>
  <si>
    <t xml:space="preserve">Antonio Gennarelli </t>
  </si>
  <si>
    <t>Francesco Ciaramela</t>
  </si>
  <si>
    <t>89248169885</t>
  </si>
  <si>
    <t>Giorgio Filippi</t>
  </si>
  <si>
    <t>00728288381</t>
  </si>
  <si>
    <t>Zoran Košuta</t>
  </si>
  <si>
    <t>53589975107</t>
  </si>
  <si>
    <t>ostalo</t>
  </si>
  <si>
    <t>Nije javno objavljeno</t>
  </si>
  <si>
    <t>Vlastite internet stranice, ZSE i SRPI</t>
  </si>
  <si>
    <t>Glavna skupština</t>
  </si>
  <si>
    <t>Svi su usvojeni</t>
  </si>
  <si>
    <t>Rizik makroekonomskog okruženja</t>
  </si>
  <si>
    <t>Isplata dividende</t>
  </si>
  <si>
    <t>do 35 godina</t>
  </si>
  <si>
    <t>od 36 do 45 godina</t>
  </si>
  <si>
    <t>iznad 56 godina</t>
  </si>
  <si>
    <t>mag. oec.</t>
  </si>
</sst>
</file>

<file path=xl/styles.xml><?xml version="1.0" encoding="utf-8"?>
<styleSheet xmlns="http://schemas.openxmlformats.org/spreadsheetml/2006/main">
  <numFmts count="1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
    <numFmt numFmtId="173" formatCode="dd/mm/yy"/>
  </numFmts>
  <fonts count="61">
    <font>
      <sz val="11"/>
      <color theme="1"/>
      <name val="Calibri"/>
      <family val="2"/>
    </font>
    <font>
      <sz val="11"/>
      <color indexed="8"/>
      <name val="Calibri"/>
      <family val="2"/>
    </font>
    <font>
      <b/>
      <sz val="9"/>
      <color indexed="8"/>
      <name val="Arial"/>
      <family val="2"/>
    </font>
    <font>
      <sz val="9"/>
      <color indexed="8"/>
      <name val="Arial"/>
      <family val="2"/>
    </font>
    <font>
      <i/>
      <sz val="9"/>
      <color indexed="10"/>
      <name val="Arial"/>
      <family val="2"/>
    </font>
    <font>
      <sz val="9"/>
      <name val="Arial"/>
      <family val="2"/>
    </font>
    <font>
      <i/>
      <sz val="9"/>
      <name val="Arial"/>
      <family val="2"/>
    </font>
    <font>
      <i/>
      <sz val="9"/>
      <color indexed="8"/>
      <name val="Arial"/>
      <family val="2"/>
    </font>
    <font>
      <u val="single"/>
      <sz val="11"/>
      <color indexed="8"/>
      <name val="Arial"/>
      <family val="2"/>
    </font>
    <font>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
      <color indexed="8"/>
      <name val="Arial"/>
      <family val="2"/>
    </font>
    <font>
      <sz val="11"/>
      <name val="Calibri"/>
      <family val="2"/>
    </font>
    <font>
      <sz val="9"/>
      <color indexed="10"/>
      <name val="Arial"/>
      <family val="2"/>
    </font>
    <font>
      <sz val="10"/>
      <color indexed="8"/>
      <name val="Arial"/>
      <family val="2"/>
    </font>
    <font>
      <sz val="9"/>
      <color indexed="9"/>
      <name val="Arial"/>
      <family val="2"/>
    </font>
    <font>
      <sz val="10"/>
      <color indexed="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Arial"/>
      <family val="2"/>
    </font>
    <font>
      <sz val="9"/>
      <color rgb="FF000000"/>
      <name val="Arial"/>
      <family val="2"/>
    </font>
    <font>
      <b/>
      <sz val="10"/>
      <color theme="1"/>
      <name val="Arial"/>
      <family val="2"/>
    </font>
    <font>
      <b/>
      <sz val="9"/>
      <color rgb="FF000000"/>
      <name val="Arial"/>
      <family val="2"/>
    </font>
    <font>
      <sz val="9"/>
      <color rgb="FFFF0000"/>
      <name val="Arial"/>
      <family val="2"/>
    </font>
    <font>
      <b/>
      <sz val="9"/>
      <color theme="1"/>
      <name val="Arial"/>
      <family val="2"/>
    </font>
    <font>
      <i/>
      <sz val="9"/>
      <color theme="1"/>
      <name val="Arial"/>
      <family val="2"/>
    </font>
    <font>
      <sz val="10"/>
      <color theme="1"/>
      <name val="Arial"/>
      <family val="2"/>
    </font>
    <font>
      <sz val="9"/>
      <color theme="0"/>
      <name val="Arial"/>
      <family val="2"/>
    </font>
    <font>
      <sz val="10"/>
      <color rgb="FF00000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color rgb="FF000000"/>
      </left>
      <right/>
      <top style="thin">
        <color rgb="FF000000"/>
      </top>
      <bottom style="thin">
        <color rgb="FF000000"/>
      </bottom>
    </border>
    <border>
      <left style="thin"/>
      <right/>
      <top style="thin">
        <color rgb="FF000000"/>
      </top>
      <bottom style="thin">
        <color rgb="FF000000"/>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Font="1" applyAlignment="1">
      <alignment/>
    </xf>
    <xf numFmtId="0" fontId="2" fillId="33" borderId="10" xfId="56" applyFont="1" applyFill="1" applyBorder="1" applyAlignment="1">
      <alignment horizontal="center" vertical="center" wrapText="1"/>
      <protection/>
    </xf>
    <xf numFmtId="0" fontId="50" fillId="0" borderId="0" xfId="0" applyFont="1" applyAlignment="1">
      <alignment/>
    </xf>
    <xf numFmtId="0" fontId="51" fillId="0" borderId="10" xfId="56" applyFont="1" applyFill="1" applyBorder="1" applyAlignment="1">
      <alignment vertical="center" wrapText="1"/>
      <protection/>
    </xf>
    <xf numFmtId="0" fontId="50" fillId="0" borderId="10" xfId="56" applyFont="1" applyFill="1" applyBorder="1" applyAlignment="1">
      <alignment horizontal="left" vertical="center" wrapText="1"/>
      <protection/>
    </xf>
    <xf numFmtId="0" fontId="50" fillId="34" borderId="10" xfId="56" applyFont="1" applyFill="1" applyBorder="1" applyAlignment="1">
      <alignment vertical="center" wrapText="1"/>
      <protection/>
    </xf>
    <xf numFmtId="0" fontId="50" fillId="0" borderId="10" xfId="56" applyFont="1" applyFill="1" applyBorder="1" applyAlignment="1">
      <alignment vertical="center" wrapText="1"/>
      <protection/>
    </xf>
    <xf numFmtId="0" fontId="2" fillId="33" borderId="10" xfId="0" applyFont="1" applyFill="1" applyBorder="1" applyAlignment="1">
      <alignment horizontal="center" vertical="center" wrapText="1"/>
    </xf>
    <xf numFmtId="0" fontId="5" fillId="0" borderId="10" xfId="0" applyFont="1" applyFill="1" applyBorder="1" applyAlignment="1">
      <alignment vertical="center" wrapText="1"/>
    </xf>
    <xf numFmtId="0" fontId="51" fillId="0" borderId="10" xfId="0" applyFont="1" applyFill="1" applyBorder="1" applyAlignment="1">
      <alignment vertical="center" wrapText="1"/>
    </xf>
    <xf numFmtId="0" fontId="50" fillId="0" borderId="10" xfId="0" applyFont="1" applyFill="1" applyBorder="1" applyAlignment="1">
      <alignment vertical="center" wrapText="1"/>
    </xf>
    <xf numFmtId="0" fontId="50" fillId="0" borderId="0" xfId="0" applyFont="1" applyAlignment="1">
      <alignment vertical="center"/>
    </xf>
    <xf numFmtId="0" fontId="5" fillId="0" borderId="10" xfId="56" applyFont="1" applyFill="1" applyBorder="1" applyAlignment="1">
      <alignment vertical="center" wrapText="1"/>
      <protection/>
    </xf>
    <xf numFmtId="0" fontId="2" fillId="33" borderId="10" xfId="56" applyFont="1" applyFill="1" applyBorder="1" applyAlignment="1">
      <alignment horizontal="center" vertical="center"/>
      <protection/>
    </xf>
    <xf numFmtId="0" fontId="50" fillId="0" borderId="11" xfId="56" applyFont="1" applyFill="1" applyBorder="1" applyAlignment="1">
      <alignment vertical="center" wrapText="1"/>
      <protection/>
    </xf>
    <xf numFmtId="0" fontId="52" fillId="0" borderId="10" xfId="55" applyFont="1" applyBorder="1" applyAlignment="1" applyProtection="1">
      <alignment horizontal="center" vertical="center" wrapText="1"/>
      <protection/>
    </xf>
    <xf numFmtId="0" fontId="5" fillId="0" borderId="0" xfId="0" applyFont="1" applyAlignment="1">
      <alignment vertical="center"/>
    </xf>
    <xf numFmtId="0" fontId="0" fillId="0" borderId="0" xfId="0" applyAlignment="1">
      <alignment vertical="center"/>
    </xf>
    <xf numFmtId="0" fontId="27" fillId="0" borderId="0" xfId="0" applyFont="1" applyAlignment="1">
      <alignment vertical="center"/>
    </xf>
    <xf numFmtId="0" fontId="53" fillId="33" borderId="10" xfId="0" applyFont="1" applyFill="1" applyBorder="1" applyAlignment="1">
      <alignment horizontal="center" vertical="center" wrapText="1"/>
    </xf>
    <xf numFmtId="0" fontId="5" fillId="0" borderId="0" xfId="0" applyFont="1" applyAlignment="1">
      <alignment/>
    </xf>
    <xf numFmtId="0" fontId="50" fillId="34" borderId="10" xfId="0" applyFont="1" applyFill="1" applyBorder="1" applyAlignment="1">
      <alignment vertical="center" wrapText="1"/>
    </xf>
    <xf numFmtId="0" fontId="52" fillId="0" borderId="10" xfId="55" applyNumberFormat="1" applyFont="1" applyBorder="1" applyAlignment="1" applyProtection="1">
      <alignment horizontal="center" vertical="center" wrapText="1"/>
      <protection/>
    </xf>
    <xf numFmtId="0" fontId="0" fillId="0" borderId="0" xfId="0" applyNumberFormat="1" applyAlignment="1">
      <alignment/>
    </xf>
    <xf numFmtId="0" fontId="54" fillId="0" borderId="0" xfId="0" applyFont="1" applyAlignment="1">
      <alignment/>
    </xf>
    <xf numFmtId="0" fontId="50" fillId="0" borderId="0" xfId="0" applyFont="1" applyFill="1" applyAlignment="1">
      <alignment vertical="center"/>
    </xf>
    <xf numFmtId="0" fontId="55" fillId="0" borderId="0" xfId="0" applyFont="1" applyAlignment="1" applyProtection="1">
      <alignment/>
      <protection/>
    </xf>
    <xf numFmtId="0" fontId="50" fillId="0" borderId="0" xfId="0" applyFont="1" applyAlignment="1" applyProtection="1">
      <alignment/>
      <protection/>
    </xf>
    <xf numFmtId="0" fontId="50" fillId="0" borderId="0" xfId="0" applyFont="1" applyFill="1" applyAlignment="1">
      <alignment/>
    </xf>
    <xf numFmtId="0" fontId="51" fillId="35" borderId="10" xfId="56" applyFont="1" applyFill="1" applyBorder="1" applyAlignment="1">
      <alignment horizontal="left" vertical="center" wrapText="1"/>
      <protection/>
    </xf>
    <xf numFmtId="0" fontId="51" fillId="35" borderId="10" xfId="56" applyFont="1" applyFill="1" applyBorder="1" applyAlignment="1">
      <alignment vertical="center" wrapText="1"/>
      <protection/>
    </xf>
    <xf numFmtId="0" fontId="50" fillId="35" borderId="10" xfId="56" applyFont="1" applyFill="1" applyBorder="1" applyAlignment="1">
      <alignment horizontal="left" vertical="center" wrapText="1"/>
      <protection/>
    </xf>
    <xf numFmtId="16" fontId="51" fillId="35" borderId="10" xfId="56" applyNumberFormat="1" applyFont="1" applyFill="1" applyBorder="1" applyAlignment="1">
      <alignment horizontal="left" vertical="center" wrapText="1"/>
      <protection/>
    </xf>
    <xf numFmtId="0" fontId="51" fillId="35" borderId="10" xfId="56" applyFont="1" applyFill="1" applyBorder="1" applyAlignment="1">
      <alignment horizontal="left" vertical="center"/>
      <protection/>
    </xf>
    <xf numFmtId="0" fontId="51" fillId="36" borderId="10" xfId="56" applyFont="1" applyFill="1" applyBorder="1" applyAlignment="1">
      <alignment vertical="center" wrapText="1"/>
      <protection/>
    </xf>
    <xf numFmtId="0" fontId="51" fillId="36" borderId="10" xfId="0" applyFont="1" applyFill="1" applyBorder="1" applyAlignment="1">
      <alignment vertical="center" wrapText="1"/>
    </xf>
    <xf numFmtId="0" fontId="51" fillId="35" borderId="10" xfId="0" applyFont="1" applyFill="1" applyBorder="1" applyAlignment="1">
      <alignment vertical="center" wrapText="1"/>
    </xf>
    <xf numFmtId="0" fontId="5" fillId="35" borderId="10" xfId="0" applyFont="1" applyFill="1" applyBorder="1" applyAlignment="1">
      <alignment vertical="center" wrapText="1"/>
    </xf>
    <xf numFmtId="0" fontId="5" fillId="36" borderId="10" xfId="0" applyFont="1" applyFill="1" applyBorder="1" applyAlignment="1">
      <alignment vertical="center" wrapText="1"/>
    </xf>
    <xf numFmtId="0" fontId="5" fillId="35" borderId="12" xfId="56" applyFont="1" applyFill="1" applyBorder="1" applyAlignment="1">
      <alignment vertical="center" wrapText="1"/>
      <protection/>
    </xf>
    <xf numFmtId="0" fontId="51" fillId="35" borderId="12" xfId="56" applyFont="1" applyFill="1" applyBorder="1" applyAlignment="1">
      <alignment vertical="center" wrapText="1"/>
      <protection/>
    </xf>
    <xf numFmtId="0" fontId="51" fillId="36" borderId="12" xfId="56" applyFont="1" applyFill="1" applyBorder="1" applyAlignment="1">
      <alignment vertical="center" wrapText="1"/>
      <protection/>
    </xf>
    <xf numFmtId="0" fontId="5" fillId="36" borderId="12" xfId="56" applyFont="1" applyFill="1" applyBorder="1" applyAlignment="1">
      <alignment vertical="center" wrapText="1"/>
      <protection/>
    </xf>
    <xf numFmtId="0" fontId="51" fillId="35" borderId="13" xfId="56" applyFont="1" applyFill="1" applyBorder="1" applyAlignment="1">
      <alignment vertical="center" wrapText="1"/>
      <protection/>
    </xf>
    <xf numFmtId="0" fontId="51" fillId="36" borderId="13" xfId="56" applyFont="1" applyFill="1" applyBorder="1" applyAlignment="1">
      <alignment vertical="center" wrapText="1"/>
      <protection/>
    </xf>
    <xf numFmtId="0" fontId="5" fillId="36" borderId="13" xfId="56" applyFont="1" applyFill="1" applyBorder="1" applyAlignment="1">
      <alignment vertical="center" wrapText="1"/>
      <protection/>
    </xf>
    <xf numFmtId="0" fontId="5" fillId="36" borderId="10" xfId="56" applyFont="1" applyFill="1" applyBorder="1" applyAlignment="1">
      <alignment vertical="center" wrapText="1"/>
      <protection/>
    </xf>
    <xf numFmtId="0" fontId="5" fillId="35" borderId="10" xfId="56" applyFont="1" applyFill="1" applyBorder="1" applyAlignment="1">
      <alignment vertical="center" wrapText="1"/>
      <protection/>
    </xf>
    <xf numFmtId="0" fontId="50" fillId="36" borderId="10" xfId="56" applyFont="1" applyFill="1" applyBorder="1" applyAlignment="1">
      <alignment vertical="center" wrapText="1"/>
      <protection/>
    </xf>
    <xf numFmtId="0" fontId="50" fillId="35" borderId="13" xfId="56" applyFont="1" applyFill="1" applyBorder="1" applyAlignment="1">
      <alignment vertical="center" wrapText="1"/>
      <protection/>
    </xf>
    <xf numFmtId="0" fontId="50" fillId="35" borderId="10" xfId="56" applyFont="1" applyFill="1" applyBorder="1" applyAlignment="1">
      <alignment vertical="center" wrapText="1"/>
      <protection/>
    </xf>
    <xf numFmtId="0" fontId="51" fillId="37" borderId="10" xfId="56" applyFont="1" applyFill="1" applyBorder="1" applyAlignment="1">
      <alignment vertical="center" wrapText="1"/>
      <protection/>
    </xf>
    <xf numFmtId="0" fontId="50" fillId="38" borderId="10" xfId="56" applyFont="1" applyFill="1" applyBorder="1" applyAlignment="1">
      <alignment horizontal="left" vertical="center" wrapText="1"/>
      <protection/>
    </xf>
    <xf numFmtId="0" fontId="50" fillId="38" borderId="10" xfId="56" applyFont="1" applyFill="1" applyBorder="1" applyAlignment="1">
      <alignment vertical="center" wrapText="1"/>
      <protection/>
    </xf>
    <xf numFmtId="0" fontId="5" fillId="38" borderId="10" xfId="56" applyFont="1" applyFill="1" applyBorder="1" applyAlignment="1">
      <alignment vertical="center" wrapText="1"/>
      <protection/>
    </xf>
    <xf numFmtId="0" fontId="5" fillId="38" borderId="10" xfId="0" applyFont="1" applyFill="1" applyBorder="1" applyAlignment="1">
      <alignment vertical="center" wrapText="1"/>
    </xf>
    <xf numFmtId="0" fontId="51" fillId="38" borderId="10" xfId="0" applyFont="1" applyFill="1" applyBorder="1" applyAlignment="1">
      <alignment vertical="center" wrapText="1"/>
    </xf>
    <xf numFmtId="0" fontId="50" fillId="38" borderId="10" xfId="0" applyFont="1" applyFill="1" applyBorder="1" applyAlignment="1">
      <alignment vertical="center" wrapText="1"/>
    </xf>
    <xf numFmtId="0" fontId="54" fillId="38" borderId="10" xfId="0" applyFont="1" applyFill="1" applyBorder="1" applyAlignment="1">
      <alignment vertical="center" wrapText="1"/>
    </xf>
    <xf numFmtId="0" fontId="50" fillId="38" borderId="11" xfId="56" applyFont="1" applyFill="1" applyBorder="1" applyAlignment="1">
      <alignment vertical="center" wrapText="1"/>
      <protection/>
    </xf>
    <xf numFmtId="0" fontId="51" fillId="38" borderId="10" xfId="56" applyFont="1" applyFill="1" applyBorder="1" applyAlignment="1">
      <alignment vertical="center" wrapText="1"/>
      <protection/>
    </xf>
    <xf numFmtId="0" fontId="2" fillId="0" borderId="10" xfId="56" applyFont="1" applyFill="1" applyBorder="1" applyAlignment="1">
      <alignment horizontal="center" vertical="center" wrapText="1"/>
      <protection/>
    </xf>
    <xf numFmtId="0" fontId="51" fillId="36" borderId="10" xfId="56" applyFont="1" applyFill="1" applyBorder="1" applyAlignment="1">
      <alignment horizontal="left" vertical="center" wrapText="1"/>
      <protection/>
    </xf>
    <xf numFmtId="0" fontId="50" fillId="36" borderId="10" xfId="56" applyFont="1" applyFill="1" applyBorder="1" applyAlignment="1">
      <alignment horizontal="left" vertical="center" wrapText="1"/>
      <protection/>
    </xf>
    <xf numFmtId="0" fontId="56" fillId="0" borderId="10" xfId="56" applyFont="1" applyFill="1" applyBorder="1" applyAlignment="1">
      <alignment vertical="center" wrapText="1"/>
      <protection/>
    </xf>
    <xf numFmtId="0" fontId="6" fillId="0" borderId="10" xfId="56" applyFont="1" applyFill="1" applyBorder="1" applyAlignment="1">
      <alignment vertical="center" wrapText="1"/>
      <protection/>
    </xf>
    <xf numFmtId="0" fontId="50" fillId="35" borderId="10" xfId="0" applyFont="1" applyFill="1" applyBorder="1" applyAlignment="1">
      <alignment vertical="center" wrapText="1"/>
    </xf>
    <xf numFmtId="0" fontId="50" fillId="36" borderId="10" xfId="0" applyFont="1" applyFill="1" applyBorder="1" applyAlignment="1">
      <alignment vertical="center" wrapText="1"/>
    </xf>
    <xf numFmtId="0" fontId="56" fillId="34" borderId="10" xfId="0" applyFont="1" applyFill="1" applyBorder="1" applyAlignment="1">
      <alignment vertical="center" wrapText="1"/>
    </xf>
    <xf numFmtId="0" fontId="51" fillId="36" borderId="12" xfId="0" applyFont="1" applyFill="1" applyBorder="1" applyAlignment="1">
      <alignment vertical="center" wrapText="1"/>
    </xf>
    <xf numFmtId="0" fontId="50" fillId="35" borderId="12" xfId="56" applyFont="1" applyFill="1" applyBorder="1" applyAlignment="1">
      <alignment vertical="center" wrapText="1"/>
      <protection/>
    </xf>
    <xf numFmtId="0" fontId="50" fillId="0" borderId="10" xfId="56" applyFont="1" applyFill="1" applyBorder="1" applyAlignment="1" applyProtection="1">
      <alignment vertical="center" wrapText="1"/>
      <protection hidden="1"/>
    </xf>
    <xf numFmtId="0" fontId="50" fillId="0" borderId="10" xfId="56" applyFont="1" applyFill="1" applyBorder="1" applyAlignment="1" applyProtection="1">
      <alignment vertical="center"/>
      <protection locked="0"/>
    </xf>
    <xf numFmtId="0" fontId="50" fillId="0" borderId="10" xfId="56" applyFont="1" applyFill="1" applyBorder="1" applyAlignment="1" applyProtection="1">
      <alignment vertical="center" wrapText="1"/>
      <protection locked="0"/>
    </xf>
    <xf numFmtId="0" fontId="50" fillId="0" borderId="10" xfId="56" applyFont="1" applyBorder="1" applyAlignment="1" applyProtection="1">
      <alignment vertical="center"/>
      <protection locked="0"/>
    </xf>
    <xf numFmtId="4" fontId="50" fillId="0" borderId="10" xfId="56" applyNumberFormat="1" applyFont="1" applyBorder="1" applyAlignment="1" applyProtection="1">
      <alignment vertical="center"/>
      <protection locked="0"/>
    </xf>
    <xf numFmtId="0" fontId="51" fillId="0" borderId="10" xfId="56" applyFont="1" applyFill="1" applyBorder="1" applyAlignment="1" applyProtection="1">
      <alignment vertical="center"/>
      <protection locked="0"/>
    </xf>
    <xf numFmtId="4" fontId="51" fillId="0" borderId="10" xfId="56" applyNumberFormat="1" applyFont="1" applyBorder="1" applyAlignment="1" applyProtection="1">
      <alignment vertical="center"/>
      <protection locked="0"/>
    </xf>
    <xf numFmtId="3" fontId="51" fillId="0" borderId="10" xfId="56" applyNumberFormat="1" applyFont="1" applyBorder="1" applyAlignment="1" applyProtection="1">
      <alignment vertical="center"/>
      <protection locked="0"/>
    </xf>
    <xf numFmtId="0" fontId="51" fillId="0" borderId="10" xfId="56" applyFont="1" applyBorder="1" applyAlignment="1" applyProtection="1">
      <alignment vertical="center"/>
      <protection locked="0"/>
    </xf>
    <xf numFmtId="0" fontId="5" fillId="0" borderId="10" xfId="56" applyFont="1" applyBorder="1" applyAlignment="1" applyProtection="1">
      <alignment vertical="center"/>
      <protection locked="0"/>
    </xf>
    <xf numFmtId="3" fontId="5" fillId="0" borderId="10" xfId="56" applyNumberFormat="1" applyFont="1" applyBorder="1" applyAlignment="1" applyProtection="1">
      <alignment vertical="center"/>
      <protection locked="0"/>
    </xf>
    <xf numFmtId="4" fontId="5" fillId="0" borderId="10" xfId="56" applyNumberFormat="1" applyFont="1" applyBorder="1" applyAlignment="1" applyProtection="1">
      <alignment vertical="center"/>
      <protection locked="0"/>
    </xf>
    <xf numFmtId="172" fontId="50" fillId="0" borderId="10" xfId="56" applyNumberFormat="1" applyFont="1" applyBorder="1" applyAlignment="1" applyProtection="1">
      <alignment vertical="center"/>
      <protection locked="0"/>
    </xf>
    <xf numFmtId="3" fontId="5" fillId="0" borderId="10" xfId="56" applyNumberFormat="1" applyFont="1" applyFill="1" applyBorder="1" applyAlignment="1" applyProtection="1">
      <alignment vertical="center"/>
      <protection locked="0"/>
    </xf>
    <xf numFmtId="4" fontId="51" fillId="0" borderId="10" xfId="56" applyNumberFormat="1" applyFont="1" applyFill="1" applyBorder="1" applyAlignment="1" applyProtection="1">
      <alignment vertical="center"/>
      <protection locked="0"/>
    </xf>
    <xf numFmtId="14" fontId="50" fillId="0" borderId="10" xfId="56" applyNumberFormat="1" applyFont="1" applyBorder="1" applyAlignment="1" applyProtection="1">
      <alignment vertical="center"/>
      <protection locked="0"/>
    </xf>
    <xf numFmtId="0" fontId="5" fillId="0" borderId="10" xfId="56" applyFont="1" applyFill="1" applyBorder="1" applyAlignment="1" applyProtection="1">
      <alignment vertical="center" wrapText="1"/>
      <protection locked="0"/>
    </xf>
    <xf numFmtId="14" fontId="5" fillId="0" borderId="10" xfId="56" applyNumberFormat="1" applyFont="1" applyBorder="1" applyAlignment="1" applyProtection="1">
      <alignment vertical="center"/>
      <protection locked="0"/>
    </xf>
    <xf numFmtId="0" fontId="0" fillId="0" borderId="0" xfId="0" applyAlignment="1" applyProtection="1">
      <alignment/>
      <protection locked="0"/>
    </xf>
    <xf numFmtId="4" fontId="0" fillId="0" borderId="0" xfId="0" applyNumberFormat="1" applyAlignment="1" applyProtection="1">
      <alignment/>
      <protection locked="0"/>
    </xf>
    <xf numFmtId="3" fontId="0" fillId="0" borderId="0" xfId="0" applyNumberFormat="1" applyAlignment="1" applyProtection="1">
      <alignment/>
      <protection locked="0"/>
    </xf>
    <xf numFmtId="14" fontId="51" fillId="0" borderId="10" xfId="56" applyNumberFormat="1" applyFont="1" applyBorder="1" applyAlignment="1" applyProtection="1">
      <alignment vertical="center"/>
      <protection locked="0"/>
    </xf>
    <xf numFmtId="0" fontId="51" fillId="0" borderId="10" xfId="0" applyFont="1" applyBorder="1" applyAlignment="1" applyProtection="1">
      <alignment vertical="center"/>
      <protection locked="0"/>
    </xf>
    <xf numFmtId="3" fontId="51" fillId="0" borderId="10" xfId="0" applyNumberFormat="1" applyFont="1" applyBorder="1" applyAlignment="1" applyProtection="1">
      <alignment vertical="center"/>
      <protection locked="0"/>
    </xf>
    <xf numFmtId="3" fontId="5" fillId="0" borderId="10" xfId="0" applyNumberFormat="1" applyFont="1" applyBorder="1" applyAlignment="1" applyProtection="1">
      <alignment vertical="center"/>
      <protection locked="0"/>
    </xf>
    <xf numFmtId="0" fontId="5" fillId="0" borderId="10" xfId="0" applyFont="1" applyBorder="1" applyAlignment="1" applyProtection="1">
      <alignment vertical="center"/>
      <protection locked="0"/>
    </xf>
    <xf numFmtId="0" fontId="57" fillId="0" borderId="10" xfId="55" applyFont="1" applyBorder="1" applyAlignment="1" applyProtection="1">
      <alignment vertical="center"/>
      <protection locked="0"/>
    </xf>
    <xf numFmtId="3" fontId="51" fillId="0" borderId="10" xfId="56" applyNumberFormat="1" applyFont="1" applyFill="1" applyBorder="1" applyAlignment="1" applyProtection="1">
      <alignment vertical="center"/>
      <protection locked="0"/>
    </xf>
    <xf numFmtId="2" fontId="51" fillId="0" borderId="10" xfId="56" applyNumberFormat="1" applyFont="1" applyFill="1" applyBorder="1" applyAlignment="1" applyProtection="1">
      <alignment vertical="center"/>
      <protection locked="0"/>
    </xf>
    <xf numFmtId="0" fontId="5" fillId="0" borderId="0" xfId="0" applyFont="1" applyFill="1" applyAlignment="1">
      <alignment vertical="center"/>
    </xf>
    <xf numFmtId="3" fontId="50" fillId="0" borderId="10" xfId="56" applyNumberFormat="1" applyFont="1" applyFill="1" applyBorder="1" applyAlignment="1" applyProtection="1">
      <alignment vertical="center"/>
      <protection locked="0"/>
    </xf>
    <xf numFmtId="0" fontId="5" fillId="0" borderId="10" xfId="56" applyFont="1" applyFill="1" applyBorder="1" applyAlignment="1" applyProtection="1">
      <alignment vertical="center"/>
      <protection locked="0"/>
    </xf>
    <xf numFmtId="0" fontId="58" fillId="0" borderId="0" xfId="0" applyFont="1" applyAlignment="1">
      <alignment/>
    </xf>
    <xf numFmtId="0" fontId="52" fillId="0" borderId="0" xfId="56" applyFont="1" applyFill="1" applyAlignment="1">
      <alignment horizontal="left"/>
      <protection/>
    </xf>
    <xf numFmtId="0" fontId="57" fillId="0" borderId="10" xfId="55" applyNumberFormat="1" applyFont="1" applyBorder="1" applyAlignment="1" applyProtection="1">
      <alignment vertical="center"/>
      <protection locked="0"/>
    </xf>
    <xf numFmtId="49" fontId="0" fillId="0" borderId="0" xfId="0" applyNumberFormat="1" applyAlignment="1" applyProtection="1">
      <alignment/>
      <protection locked="0"/>
    </xf>
    <xf numFmtId="0" fontId="51" fillId="0" borderId="0" xfId="0" applyFont="1" applyAlignment="1" applyProtection="1">
      <alignment vertical="center"/>
      <protection locked="0"/>
    </xf>
    <xf numFmtId="0" fontId="59" fillId="0" borderId="0" xfId="0" applyFont="1" applyAlignment="1" applyProtection="1">
      <alignment vertical="center"/>
      <protection locked="0"/>
    </xf>
    <xf numFmtId="0" fontId="50" fillId="0" borderId="10" xfId="0" applyFont="1" applyBorder="1" applyAlignment="1" applyProtection="1">
      <alignment vertical="center"/>
      <protection locked="0"/>
    </xf>
    <xf numFmtId="3" fontId="50" fillId="0" borderId="10" xfId="0" applyNumberFormat="1" applyFont="1" applyBorder="1" applyAlignment="1" applyProtection="1">
      <alignment vertical="center"/>
      <protection locked="0"/>
    </xf>
    <xf numFmtId="0" fontId="50" fillId="0" borderId="10" xfId="0" applyFont="1" applyBorder="1" applyAlignment="1" applyProtection="1">
      <alignment vertical="center" wrapText="1"/>
      <protection locked="0"/>
    </xf>
    <xf numFmtId="4" fontId="50" fillId="0" borderId="10" xfId="0" applyNumberFormat="1" applyFont="1" applyBorder="1" applyAlignment="1" applyProtection="1">
      <alignment vertical="center"/>
      <protection locked="0"/>
    </xf>
    <xf numFmtId="0" fontId="54" fillId="0" borderId="0" xfId="0" applyFont="1" applyAlignment="1">
      <alignment vertical="center"/>
    </xf>
    <xf numFmtId="0" fontId="60" fillId="0" borderId="0" xfId="0" applyFont="1" applyAlignment="1" applyProtection="1">
      <alignment vertical="center"/>
      <protection locked="0"/>
    </xf>
    <xf numFmtId="0" fontId="60" fillId="0" borderId="0" xfId="0" applyFont="1" applyAlignment="1" applyProtection="1">
      <alignment/>
      <protection locked="0"/>
    </xf>
    <xf numFmtId="0" fontId="2" fillId="33" borderId="14" xfId="0" applyFont="1" applyFill="1" applyBorder="1" applyAlignment="1" applyProtection="1">
      <alignment horizontal="center" vertical="center" wrapText="1"/>
      <protection/>
    </xf>
    <xf numFmtId="0" fontId="50" fillId="35" borderId="14" xfId="0" applyFont="1" applyFill="1" applyBorder="1" applyAlignment="1" applyProtection="1">
      <alignment horizontal="center" vertical="center" wrapText="1"/>
      <protection/>
    </xf>
    <xf numFmtId="49" fontId="50" fillId="35" borderId="14" xfId="0" applyNumberFormat="1" applyFont="1" applyFill="1" applyBorder="1" applyAlignment="1" applyProtection="1">
      <alignment horizontal="center" vertical="center" wrapText="1"/>
      <protection/>
    </xf>
    <xf numFmtId="0" fontId="50" fillId="0" borderId="14"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0" fillId="36" borderId="14" xfId="0" applyFont="1" applyFill="1" applyBorder="1" applyAlignment="1" applyProtection="1">
      <alignment horizontal="center" vertical="center" wrapText="1"/>
      <protection/>
    </xf>
    <xf numFmtId="0" fontId="0" fillId="0" borderId="0" xfId="0" applyAlignment="1" applyProtection="1">
      <alignment horizontal="center"/>
      <protection/>
    </xf>
    <xf numFmtId="0" fontId="56" fillId="0" borderId="10" xfId="0" applyFont="1" applyFill="1" applyBorder="1" applyAlignment="1" applyProtection="1">
      <alignment vertical="center" wrapText="1"/>
      <protection/>
    </xf>
    <xf numFmtId="49" fontId="56" fillId="0" borderId="10" xfId="0" applyNumberFormat="1" applyFont="1" applyFill="1" applyBorder="1" applyAlignment="1" applyProtection="1">
      <alignment vertical="center" wrapText="1"/>
      <protection/>
    </xf>
    <xf numFmtId="0" fontId="50" fillId="0" borderId="10" xfId="0" applyFont="1" applyFill="1" applyBorder="1" applyAlignment="1" applyProtection="1">
      <alignment vertical="center" wrapText="1"/>
      <protection/>
    </xf>
    <xf numFmtId="0" fontId="0" fillId="0" borderId="0" xfId="0" applyBorder="1" applyAlignment="1" applyProtection="1">
      <alignment/>
      <protection/>
    </xf>
    <xf numFmtId="0" fontId="59" fillId="0" borderId="0" xfId="0" applyFont="1" applyAlignment="1" applyProtection="1">
      <alignment/>
      <protection locked="0"/>
    </xf>
    <xf numFmtId="0" fontId="2" fillId="33" borderId="10" xfId="0" applyFont="1" applyFill="1" applyBorder="1" applyAlignment="1" applyProtection="1">
      <alignment horizontal="center" vertical="center" wrapText="1"/>
      <protection/>
    </xf>
    <xf numFmtId="0" fontId="50" fillId="35" borderId="10" xfId="0" applyFont="1" applyFill="1" applyBorder="1" applyAlignment="1" applyProtection="1">
      <alignment horizontal="center" vertical="center" wrapText="1"/>
      <protection/>
    </xf>
    <xf numFmtId="49" fontId="51" fillId="35" borderId="10" xfId="0" applyNumberFormat="1" applyFont="1" applyFill="1" applyBorder="1" applyAlignment="1" applyProtection="1">
      <alignment horizontal="center" vertical="center"/>
      <protection/>
    </xf>
    <xf numFmtId="0" fontId="51" fillId="35"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1" fillId="36" borderId="10" xfId="0" applyFont="1" applyFill="1" applyBorder="1" applyAlignment="1" applyProtection="1">
      <alignment horizontal="center" vertical="center" wrapText="1"/>
      <protection/>
    </xf>
    <xf numFmtId="0" fontId="50" fillId="36" borderId="10" xfId="0" applyFont="1" applyFill="1" applyBorder="1" applyAlignment="1" applyProtection="1">
      <alignment horizontal="center" vertical="center" wrapText="1"/>
      <protection/>
    </xf>
    <xf numFmtId="0" fontId="51" fillId="0" borderId="10" xfId="0" applyFont="1" applyFill="1" applyBorder="1" applyAlignment="1" applyProtection="1">
      <alignment vertical="center" wrapText="1"/>
      <protection/>
    </xf>
    <xf numFmtId="0" fontId="0" fillId="0" borderId="0" xfId="0" applyAlignment="1" applyProtection="1">
      <alignment/>
      <protection/>
    </xf>
    <xf numFmtId="0" fontId="51" fillId="35" borderId="10" xfId="56" applyFont="1" applyFill="1" applyBorder="1" applyAlignment="1" applyProtection="1">
      <alignment horizontal="center" vertical="center" wrapText="1"/>
      <protection/>
    </xf>
    <xf numFmtId="0" fontId="5" fillId="35" borderId="10" xfId="56" applyFont="1" applyFill="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0" fontId="5" fillId="35" borderId="10" xfId="56" applyFont="1" applyFill="1" applyBorder="1" applyAlignment="1" applyProtection="1">
      <alignment horizontal="left" vertical="center" wrapText="1"/>
      <protection/>
    </xf>
    <xf numFmtId="0" fontId="5" fillId="36" borderId="10" xfId="56" applyFont="1" applyFill="1" applyBorder="1" applyAlignment="1" applyProtection="1">
      <alignment horizontal="left" vertical="center" wrapText="1"/>
      <protection/>
    </xf>
    <xf numFmtId="0" fontId="51" fillId="36" borderId="10" xfId="56" applyFont="1" applyFill="1" applyBorder="1" applyAlignment="1" applyProtection="1">
      <alignment horizontal="left" vertical="center" wrapText="1"/>
      <protection/>
    </xf>
    <xf numFmtId="0" fontId="51" fillId="35" borderId="10" xfId="56" applyFont="1" applyFill="1" applyBorder="1" applyAlignment="1" applyProtection="1">
      <alignment horizontal="left" vertical="center" wrapText="1"/>
      <protection/>
    </xf>
    <xf numFmtId="0" fontId="51" fillId="0" borderId="10" xfId="56" applyFont="1" applyFill="1" applyBorder="1" applyAlignment="1" applyProtection="1">
      <alignment horizontal="left" vertical="center" wrapText="1"/>
      <protection/>
    </xf>
    <xf numFmtId="0" fontId="6" fillId="0" borderId="10" xfId="56" applyFont="1" applyBorder="1" applyAlignment="1" applyProtection="1">
      <alignment vertical="center" wrapText="1"/>
      <protection/>
    </xf>
    <xf numFmtId="0" fontId="5" fillId="0" borderId="10" xfId="56" applyFont="1" applyBorder="1" applyAlignment="1" applyProtection="1">
      <alignment vertical="center" wrapText="1"/>
      <protection/>
    </xf>
    <xf numFmtId="0" fontId="50" fillId="0" borderId="10" xfId="56" applyFont="1" applyBorder="1" applyAlignment="1" applyProtection="1">
      <alignment vertical="center" wrapText="1"/>
      <protection/>
    </xf>
    <xf numFmtId="0" fontId="0" fillId="0" borderId="0" xfId="0" applyAlignment="1" applyProtection="1">
      <alignment horizontal="justify"/>
      <protection locked="0"/>
    </xf>
    <xf numFmtId="173" fontId="0" fillId="0" borderId="0" xfId="0" applyNumberFormat="1" applyAlignment="1" applyProtection="1">
      <alignment/>
      <protection locked="0"/>
    </xf>
    <xf numFmtId="0" fontId="3" fillId="0" borderId="0" xfId="56" applyFont="1" applyAlignment="1" applyProtection="1">
      <alignment vertical="center"/>
      <protection locked="0"/>
    </xf>
    <xf numFmtId="0" fontId="52" fillId="39" borderId="0" xfId="56" applyFont="1" applyFill="1" applyAlignment="1">
      <alignment horizontal="left"/>
      <protection/>
    </xf>
    <xf numFmtId="0" fontId="51" fillId="0" borderId="0" xfId="56" applyFont="1" applyAlignment="1">
      <alignment horizontal="justify"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133">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bgColor theme="0"/>
        </patternFill>
      </fill>
    </dxf>
    <dxf>
      <font>
        <color theme="0"/>
      </font>
      <fill>
        <patternFill patternType="solid">
          <fgColor theme="0"/>
          <bgColor indexed="64"/>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indexed="64"/>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none">
          <fgColor indexed="64"/>
          <bgColor indexed="65"/>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dxf>
    <dxf>
      <font>
        <color theme="0"/>
      </font>
      <fill>
        <patternFill patternType="solid">
          <fgColor theme="0"/>
          <bgColor indexed="64"/>
        </patternFill>
      </fill>
      <border/>
    </dxf>
    <dxf>
      <font>
        <color theme="0"/>
      </font>
      <fill>
        <patternFill patternType="none">
          <fgColor indexed="64"/>
          <bgColor indexed="65"/>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xmlMaps" Target="xmlMap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1" sqref="A1:M1"/>
    </sheetView>
  </sheetViews>
  <sheetFormatPr defaultColWidth="9.140625" defaultRowHeight="15"/>
  <sheetData>
    <row r="1" spans="1:13" ht="15">
      <c r="A1" s="153" t="s">
        <v>28</v>
      </c>
      <c r="B1" s="153"/>
      <c r="C1" s="153"/>
      <c r="D1" s="153"/>
      <c r="E1" s="153"/>
      <c r="F1" s="153"/>
      <c r="G1" s="153"/>
      <c r="H1" s="153"/>
      <c r="I1" s="153"/>
      <c r="J1" s="153"/>
      <c r="K1" s="153"/>
      <c r="L1" s="153"/>
      <c r="M1" s="153"/>
    </row>
    <row r="2" spans="1:13" ht="15">
      <c r="A2" s="104"/>
      <c r="B2" s="104"/>
      <c r="C2" s="104"/>
      <c r="D2" s="104"/>
      <c r="E2" s="104"/>
      <c r="F2" s="104"/>
      <c r="G2" s="104"/>
      <c r="H2" s="104"/>
      <c r="I2" s="104"/>
      <c r="J2" s="104"/>
      <c r="K2" s="104"/>
      <c r="L2" s="104"/>
      <c r="M2" s="104"/>
    </row>
    <row r="3" spans="1:13" ht="15" customHeight="1">
      <c r="A3" s="154" t="s">
        <v>660</v>
      </c>
      <c r="B3" s="154"/>
      <c r="C3" s="154"/>
      <c r="D3" s="154"/>
      <c r="E3" s="154"/>
      <c r="F3" s="154"/>
      <c r="G3" s="154"/>
      <c r="H3" s="154"/>
      <c r="I3" s="154"/>
      <c r="J3" s="154"/>
      <c r="K3" s="154"/>
      <c r="L3" s="154"/>
      <c r="M3" s="154"/>
    </row>
    <row r="4" spans="1:13" ht="15">
      <c r="A4" s="154"/>
      <c r="B4" s="154"/>
      <c r="C4" s="154"/>
      <c r="D4" s="154"/>
      <c r="E4" s="154"/>
      <c r="F4" s="154"/>
      <c r="G4" s="154"/>
      <c r="H4" s="154"/>
      <c r="I4" s="154"/>
      <c r="J4" s="154"/>
      <c r="K4" s="154"/>
      <c r="L4" s="154"/>
      <c r="M4" s="154"/>
    </row>
    <row r="5" spans="1:13" ht="15">
      <c r="A5" s="154"/>
      <c r="B5" s="154"/>
      <c r="C5" s="154"/>
      <c r="D5" s="154"/>
      <c r="E5" s="154"/>
      <c r="F5" s="154"/>
      <c r="G5" s="154"/>
      <c r="H5" s="154"/>
      <c r="I5" s="154"/>
      <c r="J5" s="154"/>
      <c r="K5" s="154"/>
      <c r="L5" s="154"/>
      <c r="M5" s="154"/>
    </row>
    <row r="6" spans="1:13" ht="15">
      <c r="A6" s="154"/>
      <c r="B6" s="154"/>
      <c r="C6" s="154"/>
      <c r="D6" s="154"/>
      <c r="E6" s="154"/>
      <c r="F6" s="154"/>
      <c r="G6" s="154"/>
      <c r="H6" s="154"/>
      <c r="I6" s="154"/>
      <c r="J6" s="154"/>
      <c r="K6" s="154"/>
      <c r="L6" s="154"/>
      <c r="M6" s="154"/>
    </row>
    <row r="7" spans="1:13" ht="15">
      <c r="A7" s="154"/>
      <c r="B7" s="154"/>
      <c r="C7" s="154"/>
      <c r="D7" s="154"/>
      <c r="E7" s="154"/>
      <c r="F7" s="154"/>
      <c r="G7" s="154"/>
      <c r="H7" s="154"/>
      <c r="I7" s="154"/>
      <c r="J7" s="154"/>
      <c r="K7" s="154"/>
      <c r="L7" s="154"/>
      <c r="M7" s="154"/>
    </row>
    <row r="8" spans="1:13" ht="15">
      <c r="A8" s="154"/>
      <c r="B8" s="154"/>
      <c r="C8" s="154"/>
      <c r="D8" s="154"/>
      <c r="E8" s="154"/>
      <c r="F8" s="154"/>
      <c r="G8" s="154"/>
      <c r="H8" s="154"/>
      <c r="I8" s="154"/>
      <c r="J8" s="154"/>
      <c r="K8" s="154"/>
      <c r="L8" s="154"/>
      <c r="M8" s="154"/>
    </row>
    <row r="9" spans="1:13" ht="15">
      <c r="A9" s="154"/>
      <c r="B9" s="154"/>
      <c r="C9" s="154"/>
      <c r="D9" s="154"/>
      <c r="E9" s="154"/>
      <c r="F9" s="154"/>
      <c r="G9" s="154"/>
      <c r="H9" s="154"/>
      <c r="I9" s="154"/>
      <c r="J9" s="154"/>
      <c r="K9" s="154"/>
      <c r="L9" s="154"/>
      <c r="M9" s="154"/>
    </row>
    <row r="10" spans="1:13" ht="15">
      <c r="A10" s="154"/>
      <c r="B10" s="154"/>
      <c r="C10" s="154"/>
      <c r="D10" s="154"/>
      <c r="E10" s="154"/>
      <c r="F10" s="154"/>
      <c r="G10" s="154"/>
      <c r="H10" s="154"/>
      <c r="I10" s="154"/>
      <c r="J10" s="154"/>
      <c r="K10" s="154"/>
      <c r="L10" s="154"/>
      <c r="M10" s="154"/>
    </row>
    <row r="11" spans="1:13" ht="15">
      <c r="A11" s="154"/>
      <c r="B11" s="154"/>
      <c r="C11" s="154"/>
      <c r="D11" s="154"/>
      <c r="E11" s="154"/>
      <c r="F11" s="154"/>
      <c r="G11" s="154"/>
      <c r="H11" s="154"/>
      <c r="I11" s="154"/>
      <c r="J11" s="154"/>
      <c r="K11" s="154"/>
      <c r="L11" s="154"/>
      <c r="M11" s="154"/>
    </row>
    <row r="12" spans="1:13" ht="15">
      <c r="A12" s="154"/>
      <c r="B12" s="154"/>
      <c r="C12" s="154"/>
      <c r="D12" s="154"/>
      <c r="E12" s="154"/>
      <c r="F12" s="154"/>
      <c r="G12" s="154"/>
      <c r="H12" s="154"/>
      <c r="I12" s="154"/>
      <c r="J12" s="154"/>
      <c r="K12" s="154"/>
      <c r="L12" s="154"/>
      <c r="M12" s="154"/>
    </row>
    <row r="13" spans="1:13" ht="15">
      <c r="A13" s="154"/>
      <c r="B13" s="154"/>
      <c r="C13" s="154"/>
      <c r="D13" s="154"/>
      <c r="E13" s="154"/>
      <c r="F13" s="154"/>
      <c r="G13" s="154"/>
      <c r="H13" s="154"/>
      <c r="I13" s="154"/>
      <c r="J13" s="154"/>
      <c r="K13" s="154"/>
      <c r="L13" s="154"/>
      <c r="M13" s="154"/>
    </row>
    <row r="14" spans="1:13" ht="15">
      <c r="A14" s="154"/>
      <c r="B14" s="154"/>
      <c r="C14" s="154"/>
      <c r="D14" s="154"/>
      <c r="E14" s="154"/>
      <c r="F14" s="154"/>
      <c r="G14" s="154"/>
      <c r="H14" s="154"/>
      <c r="I14" s="154"/>
      <c r="J14" s="154"/>
      <c r="K14" s="154"/>
      <c r="L14" s="154"/>
      <c r="M14" s="154"/>
    </row>
    <row r="15" spans="1:13" ht="15">
      <c r="A15" s="154"/>
      <c r="B15" s="154"/>
      <c r="C15" s="154"/>
      <c r="D15" s="154"/>
      <c r="E15" s="154"/>
      <c r="F15" s="154"/>
      <c r="G15" s="154"/>
      <c r="H15" s="154"/>
      <c r="I15" s="154"/>
      <c r="J15" s="154"/>
      <c r="K15" s="154"/>
      <c r="L15" s="154"/>
      <c r="M15" s="154"/>
    </row>
  </sheetData>
  <sheetProtection sheet="1" objects="1" scenarios="1"/>
  <mergeCells count="2">
    <mergeCell ref="A1:M1"/>
    <mergeCell ref="A3:M1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B7" sqref="B7"/>
    </sheetView>
  </sheetViews>
  <sheetFormatPr defaultColWidth="9.140625" defaultRowHeight="15"/>
  <cols>
    <col min="1" max="1" width="33.140625" style="2" customWidth="1"/>
    <col min="2" max="2" width="16.57421875" style="2" customWidth="1"/>
    <col min="3" max="3" width="10.7109375" style="2" hidden="1" customWidth="1"/>
    <col min="4" max="4" width="50.7109375" style="2" customWidth="1"/>
    <col min="5" max="16384" width="9.140625" style="2" customWidth="1"/>
  </cols>
  <sheetData>
    <row r="1" spans="1:4" ht="27.75" customHeight="1">
      <c r="A1" s="1" t="s">
        <v>0</v>
      </c>
      <c r="B1" s="13" t="s">
        <v>1</v>
      </c>
      <c r="C1" s="1" t="s">
        <v>303</v>
      </c>
      <c r="D1" s="1" t="s">
        <v>413</v>
      </c>
    </row>
    <row r="2" spans="1:4" ht="60">
      <c r="A2" s="43" t="s">
        <v>289</v>
      </c>
      <c r="B2" s="79" t="s">
        <v>678</v>
      </c>
      <c r="C2" s="54">
        <f>IF(B2="DA",1,IF(B2="NE",2,0))</f>
        <v>2</v>
      </c>
      <c r="D2" s="12" t="s">
        <v>553</v>
      </c>
    </row>
    <row r="3" spans="1:4" ht="24">
      <c r="A3" s="44" t="s">
        <v>290</v>
      </c>
      <c r="B3" s="92"/>
      <c r="C3" s="54"/>
      <c r="D3" s="64" t="s">
        <v>546</v>
      </c>
    </row>
    <row r="4" spans="1:4" ht="51.75" customHeight="1">
      <c r="A4" s="44" t="s">
        <v>291</v>
      </c>
      <c r="B4" s="78"/>
      <c r="C4" s="54"/>
      <c r="D4" s="12" t="s">
        <v>493</v>
      </c>
    </row>
    <row r="5" spans="1:4" ht="52.5" customHeight="1">
      <c r="A5" s="44" t="s">
        <v>292</v>
      </c>
      <c r="B5" s="78"/>
      <c r="C5" s="54"/>
      <c r="D5" s="12" t="s">
        <v>493</v>
      </c>
    </row>
    <row r="6" spans="1:4" s="20" customFormat="1" ht="51" customHeight="1">
      <c r="A6" s="45" t="s">
        <v>293</v>
      </c>
      <c r="B6" s="82"/>
      <c r="C6" s="54"/>
      <c r="D6" s="12" t="s">
        <v>482</v>
      </c>
    </row>
    <row r="7" spans="1:4" ht="63.75" customHeight="1">
      <c r="A7" s="43" t="s">
        <v>294</v>
      </c>
      <c r="B7" s="79" t="s">
        <v>678</v>
      </c>
      <c r="C7" s="54">
        <f>IF(B7="DA",1,IF(B7="NE",2,0))</f>
        <v>2</v>
      </c>
      <c r="D7" s="12" t="s">
        <v>613</v>
      </c>
    </row>
    <row r="8" spans="1:4" ht="36.75" customHeight="1">
      <c r="A8" s="44" t="s">
        <v>295</v>
      </c>
      <c r="B8" s="92"/>
      <c r="C8" s="54"/>
      <c r="D8" s="64" t="s">
        <v>546</v>
      </c>
    </row>
    <row r="9" spans="1:4" s="20" customFormat="1" ht="50.25" customHeight="1">
      <c r="A9" s="45" t="s">
        <v>296</v>
      </c>
      <c r="B9" s="81"/>
      <c r="C9" s="54"/>
      <c r="D9" s="12" t="s">
        <v>493</v>
      </c>
    </row>
    <row r="10" spans="1:4" s="20" customFormat="1" ht="51" customHeight="1">
      <c r="A10" s="45" t="s">
        <v>297</v>
      </c>
      <c r="B10" s="81"/>
      <c r="C10" s="54"/>
      <c r="D10" s="12" t="s">
        <v>493</v>
      </c>
    </row>
    <row r="11" spans="1:4" s="20" customFormat="1" ht="54.75" customHeight="1">
      <c r="A11" s="45" t="s">
        <v>298</v>
      </c>
      <c r="B11" s="82"/>
      <c r="C11" s="54"/>
      <c r="D11" s="12" t="s">
        <v>482</v>
      </c>
    </row>
  </sheetData>
  <sheetProtection sheet="1" objects="1" scenarios="1"/>
  <conditionalFormatting sqref="A3:C6">
    <cfRule type="expression" priority="5" dxfId="130">
      <formula>$B$2="NE"</formula>
    </cfRule>
  </conditionalFormatting>
  <conditionalFormatting sqref="A8:C11">
    <cfRule type="expression" priority="3" dxfId="130">
      <formula>$B$7="NE"</formula>
    </cfRule>
  </conditionalFormatting>
  <conditionalFormatting sqref="D3:D6">
    <cfRule type="expression" priority="2" dxfId="130">
      <formula>$B$2="NE"</formula>
    </cfRule>
  </conditionalFormatting>
  <conditionalFormatting sqref="D8:D11">
    <cfRule type="expression" priority="1" dxfId="130">
      <formula>$B$7="NE"</formula>
    </cfRule>
  </conditionalFormatting>
  <dataValidations count="1">
    <dataValidation type="list" allowBlank="1" showInputMessage="1" showErrorMessage="1" sqref="B2 B7">
      <formula1>"DA,NE"</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5" sqref="B5"/>
    </sheetView>
  </sheetViews>
  <sheetFormatPr defaultColWidth="9.140625" defaultRowHeight="15"/>
  <cols>
    <col min="1" max="1" width="35.421875" style="17" customWidth="1"/>
    <col min="2" max="2" width="18.28125" style="17" customWidth="1"/>
    <col min="3" max="3" width="10.7109375" style="17" hidden="1" customWidth="1"/>
    <col min="4" max="4" width="46.57421875" style="17" customWidth="1"/>
    <col min="5" max="16384" width="9.140625" style="17" customWidth="1"/>
  </cols>
  <sheetData>
    <row r="1" spans="1:4" ht="27.75" customHeight="1">
      <c r="A1" s="1" t="s">
        <v>0</v>
      </c>
      <c r="B1" s="13" t="s">
        <v>1</v>
      </c>
      <c r="C1" s="1" t="s">
        <v>303</v>
      </c>
      <c r="D1" s="1" t="s">
        <v>413</v>
      </c>
    </row>
    <row r="2" spans="1:4" ht="60">
      <c r="A2" s="30" t="s">
        <v>153</v>
      </c>
      <c r="B2" s="79" t="s">
        <v>678</v>
      </c>
      <c r="C2" s="54">
        <f>IF(B2="DA",1,IF(B2="NE",2,0))</f>
        <v>2</v>
      </c>
      <c r="D2" s="12" t="s">
        <v>612</v>
      </c>
    </row>
    <row r="3" spans="1:4" s="18" customFormat="1" ht="33" customHeight="1">
      <c r="A3" s="46" t="s">
        <v>154</v>
      </c>
      <c r="B3" s="88"/>
      <c r="C3" s="54"/>
      <c r="D3" s="65" t="s">
        <v>546</v>
      </c>
    </row>
    <row r="4" spans="1:4" ht="31.5" customHeight="1">
      <c r="A4" s="30" t="s">
        <v>155</v>
      </c>
      <c r="B4" s="76"/>
      <c r="C4" s="54">
        <f>IF(B4="DA",1,IF(B4="NE",2,3))</f>
        <v>3</v>
      </c>
      <c r="D4" s="6" t="s">
        <v>480</v>
      </c>
    </row>
    <row r="5" spans="1:4" ht="72">
      <c r="A5" s="30" t="s">
        <v>156</v>
      </c>
      <c r="B5" s="79" t="s">
        <v>676</v>
      </c>
      <c r="C5" s="54">
        <f>IF(B5="DA",1,IF(B5="NE",2,0))</f>
        <v>1</v>
      </c>
      <c r="D5" s="6" t="s">
        <v>547</v>
      </c>
    </row>
    <row r="6" spans="1:4" ht="36">
      <c r="A6" s="30" t="s">
        <v>157</v>
      </c>
      <c r="B6" s="79"/>
      <c r="C6" s="54">
        <f>IF(B6="Društvo je u stečaju",1,IF(B6="Ostalo",2,3))</f>
        <v>3</v>
      </c>
      <c r="D6" s="6" t="s">
        <v>480</v>
      </c>
    </row>
  </sheetData>
  <sheetProtection sheet="1" objects="1" scenarios="1"/>
  <conditionalFormatting sqref="A6:C6">
    <cfRule type="expression" priority="4" dxfId="131">
      <formula>$B$5="DA"</formula>
    </cfRule>
  </conditionalFormatting>
  <conditionalFormatting sqref="A3:C4">
    <cfRule type="expression" priority="3" dxfId="130">
      <formula>$B$2="NE"</formula>
    </cfRule>
  </conditionalFormatting>
  <conditionalFormatting sqref="D6">
    <cfRule type="expression" priority="2" dxfId="131">
      <formula>$B$5="DA"</formula>
    </cfRule>
  </conditionalFormatting>
  <conditionalFormatting sqref="D3:D4">
    <cfRule type="expression" priority="1" dxfId="130">
      <formula>$B$2="NE"</formula>
    </cfRule>
  </conditionalFormatting>
  <dataValidations count="2">
    <dataValidation type="list" allowBlank="1" showInputMessage="1" showErrorMessage="1" sqref="B2 B4:B5">
      <formula1>"DA,NE"</formula1>
    </dataValidation>
    <dataValidation type="list" allowBlank="1" showInputMessage="1" showErrorMessage="1" sqref="B6">
      <formula1>"Društvo je u stečaju,Ostalo"</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6"/>
  <sheetViews>
    <sheetView zoomScalePageLayoutView="0" workbookViewId="0" topLeftCell="A1">
      <selection activeCell="A6" sqref="A6"/>
    </sheetView>
  </sheetViews>
  <sheetFormatPr defaultColWidth="9.140625" defaultRowHeight="15"/>
  <cols>
    <col min="1" max="1" width="15.7109375" style="89" customWidth="1"/>
    <col min="2" max="2" width="24.57421875" style="89" customWidth="1"/>
    <col min="3" max="3" width="27.00390625" style="89" customWidth="1"/>
    <col min="4" max="4" width="13.140625" style="89" hidden="1" customWidth="1"/>
    <col min="5" max="5" width="33.140625" style="89" customWidth="1"/>
    <col min="6" max="6" width="29.8515625" style="89" customWidth="1"/>
    <col min="7" max="8" width="30.7109375" style="89" customWidth="1"/>
    <col min="9" max="9" width="34.57421875" style="89" customWidth="1"/>
    <col min="10" max="10" width="30.8515625" style="89" customWidth="1"/>
    <col min="11" max="11" width="4.8515625" style="89" hidden="1" customWidth="1"/>
    <col min="12" max="12" width="28.00390625" style="89" customWidth="1"/>
    <col min="13" max="13" width="6.140625" style="89" hidden="1" customWidth="1"/>
    <col min="14" max="16384" width="9.140625" style="89" customWidth="1"/>
  </cols>
  <sheetData>
    <row r="1" spans="1:13" s="138" customFormat="1" ht="90.75" customHeight="1">
      <c r="A1" s="129" t="s">
        <v>0</v>
      </c>
      <c r="B1" s="139" t="s">
        <v>158</v>
      </c>
      <c r="C1" s="140" t="s">
        <v>159</v>
      </c>
      <c r="D1" s="141" t="s">
        <v>455</v>
      </c>
      <c r="E1" s="142" t="s">
        <v>160</v>
      </c>
      <c r="F1" s="143" t="s">
        <v>161</v>
      </c>
      <c r="G1" s="144" t="s">
        <v>162</v>
      </c>
      <c r="H1" s="143" t="s">
        <v>163</v>
      </c>
      <c r="I1" s="142" t="s">
        <v>164</v>
      </c>
      <c r="J1" s="145" t="s">
        <v>165</v>
      </c>
      <c r="K1" s="146" t="s">
        <v>456</v>
      </c>
      <c r="L1" s="139" t="s">
        <v>166</v>
      </c>
      <c r="M1" s="146" t="s">
        <v>459</v>
      </c>
    </row>
    <row r="2" spans="1:13" s="138" customFormat="1" ht="127.5" customHeight="1">
      <c r="A2" s="129" t="s">
        <v>413</v>
      </c>
      <c r="B2" s="147" t="s">
        <v>548</v>
      </c>
      <c r="C2" s="148" t="s">
        <v>549</v>
      </c>
      <c r="D2" s="148"/>
      <c r="E2" s="149" t="s">
        <v>550</v>
      </c>
      <c r="F2" s="148" t="s">
        <v>551</v>
      </c>
      <c r="G2" s="148" t="s">
        <v>551</v>
      </c>
      <c r="H2" s="148" t="s">
        <v>551</v>
      </c>
      <c r="I2" s="148" t="s">
        <v>552</v>
      </c>
      <c r="J2" s="148" t="s">
        <v>659</v>
      </c>
      <c r="K2" s="148"/>
      <c r="L2" s="148" t="s">
        <v>480</v>
      </c>
      <c r="M2" s="148"/>
    </row>
    <row r="3" spans="2:13" ht="15" hidden="1">
      <c r="B3" s="89" t="s">
        <v>331</v>
      </c>
      <c r="C3" s="89" t="s">
        <v>454</v>
      </c>
      <c r="D3" s="89" t="s">
        <v>332</v>
      </c>
      <c r="E3" s="89" t="s">
        <v>333</v>
      </c>
      <c r="F3" s="89" t="s">
        <v>334</v>
      </c>
      <c r="G3" s="89" t="s">
        <v>335</v>
      </c>
      <c r="H3" s="89" t="s">
        <v>336</v>
      </c>
      <c r="I3" s="89" t="s">
        <v>337</v>
      </c>
      <c r="J3" s="89" t="s">
        <v>457</v>
      </c>
      <c r="K3" s="89" t="s">
        <v>338</v>
      </c>
      <c r="L3" s="89" t="s">
        <v>458</v>
      </c>
      <c r="M3" s="89" t="s">
        <v>339</v>
      </c>
    </row>
    <row r="4" spans="2:10" ht="15">
      <c r="B4" s="151">
        <v>44012</v>
      </c>
      <c r="C4" s="152" t="s">
        <v>678</v>
      </c>
      <c r="E4" s="90">
        <v>86.2</v>
      </c>
      <c r="F4" s="90">
        <v>0.1</v>
      </c>
      <c r="G4" s="90">
        <v>86.1</v>
      </c>
      <c r="H4" s="90">
        <v>0.1</v>
      </c>
      <c r="I4" s="91">
        <v>3</v>
      </c>
      <c r="J4" s="89" t="s">
        <v>678</v>
      </c>
    </row>
    <row r="5" spans="2:10" ht="15">
      <c r="B5" s="151">
        <v>43845</v>
      </c>
      <c r="C5" s="152" t="s">
        <v>678</v>
      </c>
      <c r="E5" s="89">
        <v>86.2</v>
      </c>
      <c r="F5" s="89">
        <v>0.1</v>
      </c>
      <c r="G5" s="89">
        <v>86.1</v>
      </c>
      <c r="H5" s="89">
        <v>0.1</v>
      </c>
      <c r="I5" s="89">
        <v>3</v>
      </c>
      <c r="J5" s="89" t="s">
        <v>678</v>
      </c>
    </row>
    <row r="6" spans="2:12" ht="15">
      <c r="B6" s="151">
        <v>44187</v>
      </c>
      <c r="C6" s="89" t="s">
        <v>678</v>
      </c>
      <c r="E6" s="89">
        <v>86.2</v>
      </c>
      <c r="F6" s="89">
        <v>0.1</v>
      </c>
      <c r="G6" s="89">
        <v>86.1</v>
      </c>
      <c r="H6" s="89">
        <v>0.1</v>
      </c>
      <c r="I6" s="89">
        <v>3</v>
      </c>
      <c r="J6" s="89" t="s">
        <v>676</v>
      </c>
      <c r="L6" s="89" t="s">
        <v>701</v>
      </c>
    </row>
  </sheetData>
  <sheetProtection sheet="1" insertRows="0" deleteRows="0"/>
  <dataValidations count="2">
    <dataValidation type="list" allowBlank="1" showInputMessage="1" showErrorMessage="1" sqref="J4 C4">
      <formula1>"DA,NE"</formula1>
    </dataValidation>
    <dataValidation type="list" allowBlank="1" showInputMessage="1" showErrorMessage="1" sqref="L4">
      <formula1>"Svi su usvojeni,Djelomično su usvojeni,Niti jedan nije usvojen"</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B12" sqref="B12"/>
    </sheetView>
  </sheetViews>
  <sheetFormatPr defaultColWidth="9.140625" defaultRowHeight="15"/>
  <cols>
    <col min="1" max="1" width="36.00390625" style="11" customWidth="1"/>
    <col min="2" max="2" width="16.8515625" style="11" customWidth="1"/>
    <col min="3" max="3" width="1.28515625" style="11" hidden="1" customWidth="1"/>
    <col min="4" max="4" width="50.57421875" style="11" customWidth="1"/>
    <col min="5" max="16384" width="9.140625" style="11" customWidth="1"/>
  </cols>
  <sheetData>
    <row r="1" spans="1:4" ht="27.75" customHeight="1">
      <c r="A1" s="1" t="s">
        <v>0</v>
      </c>
      <c r="B1" s="13" t="s">
        <v>1</v>
      </c>
      <c r="C1" s="1" t="s">
        <v>303</v>
      </c>
      <c r="D1" s="1" t="s">
        <v>413</v>
      </c>
    </row>
    <row r="2" spans="1:4" ht="56.25" customHeight="1">
      <c r="A2" s="47" t="s">
        <v>121</v>
      </c>
      <c r="B2" s="79" t="s">
        <v>678</v>
      </c>
      <c r="C2" s="59">
        <f>IF(B2="DA",1,IF(B2="NE",2,0))</f>
        <v>2</v>
      </c>
      <c r="D2" s="14" t="s">
        <v>606</v>
      </c>
    </row>
    <row r="3" spans="1:4" ht="53.25" customHeight="1">
      <c r="A3" s="46" t="s">
        <v>122</v>
      </c>
      <c r="B3" s="85"/>
      <c r="C3" s="53"/>
      <c r="D3" s="6" t="s">
        <v>544</v>
      </c>
    </row>
    <row r="4" spans="1:4" ht="63.75" customHeight="1">
      <c r="A4" s="47" t="s">
        <v>123</v>
      </c>
      <c r="B4" s="79" t="s">
        <v>678</v>
      </c>
      <c r="C4" s="53">
        <f>IF(B4="DA",1,IF(B4="NE",2,0))</f>
        <v>2</v>
      </c>
      <c r="D4" s="6" t="s">
        <v>607</v>
      </c>
    </row>
    <row r="5" spans="1:4" ht="55.5" customHeight="1">
      <c r="A5" s="48" t="s">
        <v>386</v>
      </c>
      <c r="B5" s="77"/>
      <c r="C5" s="53"/>
      <c r="D5" s="6" t="s">
        <v>545</v>
      </c>
    </row>
    <row r="6" spans="1:4" ht="60">
      <c r="A6" s="49" t="s">
        <v>387</v>
      </c>
      <c r="B6" s="79" t="s">
        <v>678</v>
      </c>
      <c r="C6" s="53">
        <f>IF(B6="DA",1,IF(B6="NE",2,0))</f>
        <v>2</v>
      </c>
      <c r="D6" s="6" t="s">
        <v>608</v>
      </c>
    </row>
    <row r="7" spans="1:4" ht="32.25" customHeight="1">
      <c r="A7" s="48" t="s">
        <v>388</v>
      </c>
      <c r="B7" s="86"/>
      <c r="C7" s="53"/>
      <c r="D7" s="64" t="s">
        <v>546</v>
      </c>
    </row>
    <row r="8" spans="1:4" ht="60">
      <c r="A8" s="50" t="s">
        <v>389</v>
      </c>
      <c r="B8" s="79" t="s">
        <v>678</v>
      </c>
      <c r="C8" s="53">
        <f>IF(B8="DA",1,IF(B8="NE",2,0))</f>
        <v>2</v>
      </c>
      <c r="D8" s="6" t="s">
        <v>609</v>
      </c>
    </row>
    <row r="9" spans="1:4" ht="53.25" customHeight="1">
      <c r="A9" s="48" t="s">
        <v>390</v>
      </c>
      <c r="B9" s="77"/>
      <c r="C9" s="53"/>
      <c r="D9" s="6" t="s">
        <v>545</v>
      </c>
    </row>
    <row r="10" spans="1:4" ht="60">
      <c r="A10" s="50" t="s">
        <v>391</v>
      </c>
      <c r="B10" s="79" t="s">
        <v>678</v>
      </c>
      <c r="C10" s="53">
        <f>IF(B10="DA",1,IF(B10="NE",2,0))</f>
        <v>2</v>
      </c>
      <c r="D10" s="6" t="s">
        <v>610</v>
      </c>
    </row>
    <row r="11" spans="1:4" ht="57" customHeight="1">
      <c r="A11" s="48" t="s">
        <v>392</v>
      </c>
      <c r="B11" s="77"/>
      <c r="C11" s="53"/>
      <c r="D11" s="6" t="s">
        <v>545</v>
      </c>
    </row>
    <row r="12" spans="1:5" ht="68.25" customHeight="1">
      <c r="A12" s="50" t="s">
        <v>393</v>
      </c>
      <c r="B12" s="87"/>
      <c r="C12" s="53">
        <f>IF(B12="Na temelju ovlasti GS",1,IF(B12="Bez dobivene ovlasti GS",2,3))</f>
        <v>3</v>
      </c>
      <c r="D12" s="6" t="s">
        <v>611</v>
      </c>
      <c r="E12" s="25"/>
    </row>
  </sheetData>
  <sheetProtection sheet="1" objects="1" scenarios="1"/>
  <conditionalFormatting sqref="A3:C3">
    <cfRule type="expression" priority="12" dxfId="130">
      <formula>$B$2="NE"</formula>
    </cfRule>
  </conditionalFormatting>
  <conditionalFormatting sqref="A5:C5">
    <cfRule type="expression" priority="11" dxfId="130">
      <formula>$B$4="NE"</formula>
    </cfRule>
  </conditionalFormatting>
  <conditionalFormatting sqref="A7:C7">
    <cfRule type="expression" priority="10" dxfId="130">
      <formula>$B$6="NE"</formula>
    </cfRule>
  </conditionalFormatting>
  <conditionalFormatting sqref="A9:C9">
    <cfRule type="expression" priority="9" dxfId="130">
      <formula>$B$8="NE"</formula>
    </cfRule>
  </conditionalFormatting>
  <conditionalFormatting sqref="A11:C11">
    <cfRule type="expression" priority="7" dxfId="130">
      <formula>$B$10="NE"</formula>
    </cfRule>
  </conditionalFormatting>
  <conditionalFormatting sqref="D3">
    <cfRule type="expression" priority="5" dxfId="130">
      <formula>$B$2="NE"</formula>
    </cfRule>
  </conditionalFormatting>
  <conditionalFormatting sqref="D5">
    <cfRule type="expression" priority="4" dxfId="130">
      <formula>$B$4="NE"</formula>
    </cfRule>
  </conditionalFormatting>
  <conditionalFormatting sqref="D7">
    <cfRule type="expression" priority="3" dxfId="130">
      <formula>$B$6="NE"</formula>
    </cfRule>
  </conditionalFormatting>
  <conditionalFormatting sqref="D9">
    <cfRule type="expression" priority="2" dxfId="130">
      <formula>$B$8="NE"</formula>
    </cfRule>
  </conditionalFormatting>
  <conditionalFormatting sqref="D11">
    <cfRule type="expression" priority="1" dxfId="130">
      <formula>$B$10="NE"</formula>
    </cfRule>
  </conditionalFormatting>
  <dataValidations count="2">
    <dataValidation type="list" allowBlank="1" showInputMessage="1" showErrorMessage="1" sqref="B12">
      <formula1>"Na temelju ovlasti GS,Bez dobivene ovlasti GS"</formula1>
    </dataValidation>
    <dataValidation type="list" allowBlank="1" showInputMessage="1" showErrorMessage="1" sqref="B2 B4 B6 B8 B10">
      <formula1>"DA,NE"</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B17" sqref="B17"/>
    </sheetView>
  </sheetViews>
  <sheetFormatPr defaultColWidth="9.140625" defaultRowHeight="15"/>
  <cols>
    <col min="1" max="1" width="34.421875" style="11" customWidth="1"/>
    <col min="2" max="2" width="25.7109375" style="11" customWidth="1"/>
    <col min="3" max="3" width="10.7109375" style="11" hidden="1" customWidth="1"/>
    <col min="4" max="4" width="46.421875" style="11" customWidth="1"/>
    <col min="5" max="16384" width="9.140625" style="11" customWidth="1"/>
  </cols>
  <sheetData>
    <row r="1" spans="1:4" ht="27.75" customHeight="1">
      <c r="A1" s="1" t="s">
        <v>0</v>
      </c>
      <c r="B1" s="13" t="s">
        <v>1</v>
      </c>
      <c r="C1" s="1" t="s">
        <v>303</v>
      </c>
      <c r="D1" s="1" t="s">
        <v>413</v>
      </c>
    </row>
    <row r="2" spans="1:4" ht="34.5" customHeight="1">
      <c r="A2" s="30" t="s">
        <v>124</v>
      </c>
      <c r="B2" s="80" t="s">
        <v>395</v>
      </c>
      <c r="C2" s="54" t="e">
        <f>#VALUE!</f>
        <v>#VALUE!</v>
      </c>
      <c r="D2" s="6" t="s">
        <v>537</v>
      </c>
    </row>
    <row r="3" spans="1:4" ht="66.75" customHeight="1">
      <c r="A3" s="50" t="s">
        <v>135</v>
      </c>
      <c r="B3" s="81">
        <v>1</v>
      </c>
      <c r="C3" s="60"/>
      <c r="D3" s="3" t="s">
        <v>538</v>
      </c>
    </row>
    <row r="4" spans="1:4" ht="70.5" customHeight="1">
      <c r="A4" s="50" t="s">
        <v>136</v>
      </c>
      <c r="B4" s="78">
        <v>1</v>
      </c>
      <c r="C4" s="60"/>
      <c r="D4" s="3" t="s">
        <v>538</v>
      </c>
    </row>
    <row r="5" spans="1:4" ht="63.75" customHeight="1">
      <c r="A5" s="30" t="s">
        <v>125</v>
      </c>
      <c r="B5" s="82">
        <v>168000</v>
      </c>
      <c r="C5" s="60"/>
      <c r="D5" s="3" t="s">
        <v>539</v>
      </c>
    </row>
    <row r="6" spans="1:4" ht="79.5" customHeight="1">
      <c r="A6" s="50" t="s">
        <v>137</v>
      </c>
      <c r="B6" s="80" t="s">
        <v>678</v>
      </c>
      <c r="C6" s="53">
        <f>IF(B6="DA",1,IF(B6="NE",2,0))</f>
        <v>2</v>
      </c>
      <c r="D6" s="6" t="s">
        <v>601</v>
      </c>
    </row>
    <row r="7" spans="1:4" ht="54.75" customHeight="1">
      <c r="A7" s="34" t="s">
        <v>126</v>
      </c>
      <c r="B7" s="82"/>
      <c r="C7" s="53"/>
      <c r="D7" s="6" t="s">
        <v>540</v>
      </c>
    </row>
    <row r="8" spans="1:4" ht="38.25" customHeight="1">
      <c r="A8" s="30" t="s">
        <v>127</v>
      </c>
      <c r="B8" s="80" t="s">
        <v>699</v>
      </c>
      <c r="C8" s="53" t="e">
        <f>#VALUE!</f>
        <v>#VALUE!</v>
      </c>
      <c r="D8" s="6" t="s">
        <v>537</v>
      </c>
    </row>
    <row r="9" spans="1:4" ht="64.5" customHeight="1">
      <c r="A9" s="50" t="s">
        <v>128</v>
      </c>
      <c r="B9" s="74" t="s">
        <v>676</v>
      </c>
      <c r="C9" s="53">
        <f>IF(B9="DA",1,IF(B9="NE",2,0))</f>
        <v>1</v>
      </c>
      <c r="D9" s="6" t="s">
        <v>541</v>
      </c>
    </row>
    <row r="10" spans="1:4" ht="51" customHeight="1">
      <c r="A10" s="48" t="s">
        <v>129</v>
      </c>
      <c r="B10" s="83">
        <v>20</v>
      </c>
      <c r="C10" s="53"/>
      <c r="D10" s="6" t="s">
        <v>491</v>
      </c>
    </row>
    <row r="11" spans="1:4" ht="74.25" customHeight="1">
      <c r="A11" s="30" t="s">
        <v>130</v>
      </c>
      <c r="B11" s="80" t="s">
        <v>678</v>
      </c>
      <c r="C11" s="53">
        <f>IF(B11="DA",1,IF(B11="NE",2,0))</f>
        <v>2</v>
      </c>
      <c r="D11" s="6" t="s">
        <v>602</v>
      </c>
    </row>
    <row r="12" spans="1:4" ht="54" customHeight="1">
      <c r="A12" s="34" t="s">
        <v>131</v>
      </c>
      <c r="B12" s="81"/>
      <c r="C12" s="53"/>
      <c r="D12" s="6" t="s">
        <v>542</v>
      </c>
    </row>
    <row r="13" spans="1:4" ht="63.75" customHeight="1">
      <c r="A13" s="30" t="s">
        <v>132</v>
      </c>
      <c r="B13" s="80" t="s">
        <v>678</v>
      </c>
      <c r="C13" s="53">
        <f>IF(B13="DA",1,IF(B13="NE",2,0))</f>
        <v>2</v>
      </c>
      <c r="D13" s="6" t="s">
        <v>603</v>
      </c>
    </row>
    <row r="14" spans="1:4" ht="29.25" customHeight="1">
      <c r="A14" s="50" t="s">
        <v>138</v>
      </c>
      <c r="B14" s="80" t="s">
        <v>702</v>
      </c>
      <c r="C14" s="53">
        <f>IF(B14="Rizik likvidnosti",1,IF(B14="Kreditni rizik",2,IF(B14="Kamatni rizik",3,IF(B14="Operativni rizik",4,IF(B14="Politički rizik",5,IF(B14="Rizik makroekonomskog okruženja",6,IF(B14="Reputacijski rizik",7,IF(B14="Ostali rizici",8,0))))))))</f>
        <v>6</v>
      </c>
      <c r="D14" s="6" t="s">
        <v>537</v>
      </c>
    </row>
    <row r="15" spans="1:4" ht="113.25" customHeight="1">
      <c r="A15" s="46" t="s">
        <v>139</v>
      </c>
      <c r="B15" s="84">
        <v>1</v>
      </c>
      <c r="C15" s="53"/>
      <c r="D15" s="6" t="s">
        <v>543</v>
      </c>
    </row>
    <row r="16" spans="1:4" ht="81" customHeight="1">
      <c r="A16" s="46" t="s">
        <v>133</v>
      </c>
      <c r="B16" s="84"/>
      <c r="C16" s="53"/>
      <c r="D16" s="6" t="s">
        <v>604</v>
      </c>
    </row>
    <row r="17" spans="1:4" ht="113.25" customHeight="1">
      <c r="A17" s="46" t="s">
        <v>134</v>
      </c>
      <c r="B17" s="84">
        <v>1</v>
      </c>
      <c r="C17" s="53"/>
      <c r="D17" s="6" t="s">
        <v>605</v>
      </c>
    </row>
  </sheetData>
  <sheetProtection sheet="1" objects="1" scenarios="1"/>
  <conditionalFormatting sqref="A7:C7">
    <cfRule type="expression" priority="12" dxfId="130">
      <formula>$B$6="NE"</formula>
    </cfRule>
  </conditionalFormatting>
  <conditionalFormatting sqref="A10:C10">
    <cfRule type="expression" priority="11" dxfId="130">
      <formula>$B$9="NE"</formula>
    </cfRule>
  </conditionalFormatting>
  <conditionalFormatting sqref="A12:C12">
    <cfRule type="expression" priority="10" dxfId="130">
      <formula>$B$11="NE"</formula>
    </cfRule>
  </conditionalFormatting>
  <conditionalFormatting sqref="A16:C16">
    <cfRule type="expression" priority="8" dxfId="130">
      <formula>$B$13="NE"</formula>
    </cfRule>
  </conditionalFormatting>
  <conditionalFormatting sqref="D7">
    <cfRule type="expression" priority="6" dxfId="130">
      <formula>$B$6="NE"</formula>
    </cfRule>
  </conditionalFormatting>
  <conditionalFormatting sqref="D10">
    <cfRule type="expression" priority="5" dxfId="130">
      <formula>$B$9="NE"</formula>
    </cfRule>
  </conditionalFormatting>
  <conditionalFormatting sqref="D12">
    <cfRule type="expression" priority="4" dxfId="130">
      <formula>$B$11="NE"</formula>
    </cfRule>
  </conditionalFormatting>
  <conditionalFormatting sqref="D16">
    <cfRule type="expression" priority="2" dxfId="130">
      <formula>$B$13="NE"</formula>
    </cfRule>
  </conditionalFormatting>
  <dataValidations count="4">
    <dataValidation type="list" allowBlank="1" showInputMessage="1" showErrorMessage="1" sqref="B2">
      <formula1>"Deloitte,EY,PwC,KPMG,BDO,Grant Thornton,Dva revizora od kojih je 1 ""Big Four"",Dva revizora od kojih nijedan nije ""Big Four"",Ostalo"</formula1>
    </dataValidation>
    <dataValidation type="list" allowBlank="1" showInputMessage="1" showErrorMessage="1" sqref="B8">
      <formula1>"Vlastite internet stranice,ZSE,SRPI,Vlastite internet stranice i ZSE,Vlastite internet stranice, ZSE i SRPI,Vlastite internet stranice i SRPI,ZSE i SRPI,Nije javno objavljeno,Ostalo"</formula1>
    </dataValidation>
    <dataValidation type="list" allowBlank="1" showInputMessage="1" showErrorMessage="1" sqref="B14">
      <formula1>"Rizik likvidnosti,Kreditni rizik,Kamatni rizik,Operativni rizik,Politički rizik,Rizik makroekonomskog okruženja,Reputacijski rizik,Ostali rizici"</formula1>
    </dataValidation>
    <dataValidation type="list" allowBlank="1" showInputMessage="1" showErrorMessage="1" sqref="B6 B9 B11 B13">
      <formula1>"DA,NE"</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D5" sqref="D5"/>
    </sheetView>
  </sheetViews>
  <sheetFormatPr defaultColWidth="9.140625" defaultRowHeight="15"/>
  <cols>
    <col min="1" max="1" width="36.7109375" style="11" customWidth="1"/>
    <col min="2" max="2" width="28.421875" style="11" customWidth="1"/>
    <col min="3" max="3" width="10.7109375" style="11" hidden="1" customWidth="1"/>
    <col min="4" max="4" width="51.421875" style="11" customWidth="1"/>
    <col min="5" max="16384" width="9.140625" style="11" customWidth="1"/>
  </cols>
  <sheetData>
    <row r="1" spans="1:4" ht="27.75" customHeight="1">
      <c r="A1" s="1" t="s">
        <v>0</v>
      </c>
      <c r="B1" s="13" t="s">
        <v>1</v>
      </c>
      <c r="C1" s="1" t="s">
        <v>303</v>
      </c>
      <c r="D1" s="1" t="s">
        <v>413</v>
      </c>
    </row>
    <row r="2" spans="1:4" ht="36">
      <c r="A2" s="51" t="s">
        <v>116</v>
      </c>
      <c r="B2" s="79" t="s">
        <v>678</v>
      </c>
      <c r="C2" s="53">
        <f>IF(B2="DA",1,IF(B2="NE",2,0))</f>
        <v>2</v>
      </c>
      <c r="D2" s="6" t="s">
        <v>526</v>
      </c>
    </row>
    <row r="3" spans="1:4" ht="48">
      <c r="A3" s="30" t="s">
        <v>117</v>
      </c>
      <c r="B3" s="79" t="s">
        <v>678</v>
      </c>
      <c r="C3" s="53">
        <f>IF(B3="DA",1,IF(B3="NE",2,0))</f>
        <v>2</v>
      </c>
      <c r="D3" s="6" t="s">
        <v>526</v>
      </c>
    </row>
    <row r="4" spans="1:4" ht="36">
      <c r="A4" s="50" t="s">
        <v>118</v>
      </c>
      <c r="B4" s="74" t="s">
        <v>676</v>
      </c>
      <c r="C4" s="53">
        <f>IF(B4="DA",1,IF(B4="NE",2,0))</f>
        <v>1</v>
      </c>
      <c r="D4" s="6" t="s">
        <v>526</v>
      </c>
    </row>
    <row r="5" spans="1:4" ht="122.25" customHeight="1">
      <c r="A5" s="30" t="s">
        <v>119</v>
      </c>
      <c r="B5" s="78">
        <v>0</v>
      </c>
      <c r="C5" s="53"/>
      <c r="D5" s="5" t="s">
        <v>594</v>
      </c>
    </row>
    <row r="6" spans="1:4" ht="30.75" customHeight="1">
      <c r="A6" s="30" t="s">
        <v>120</v>
      </c>
      <c r="B6" s="79"/>
      <c r="C6" s="53">
        <f>IF(B6="predstavljanje rezultata poslovanja",1,IF(B6="prezentiranje značajnih poslova i investicija",2,IF(B6="prezentiranje novih proizvoda i novih ponuda",3,IF(B6="Ostalo",4,5))))</f>
        <v>5</v>
      </c>
      <c r="D6" s="6" t="s">
        <v>527</v>
      </c>
    </row>
  </sheetData>
  <sheetProtection sheet="1" objects="1" scenarios="1"/>
  <conditionalFormatting sqref="A6:D6">
    <cfRule type="expression" priority="2" dxfId="130">
      <formula>$B$5=0</formula>
    </cfRule>
  </conditionalFormatting>
  <dataValidations count="2">
    <dataValidation type="list" allowBlank="1" showInputMessage="1" showErrorMessage="1" sqref="B6">
      <formula1>"Predstavljanje rezultata poslovanja,Prezentiranje značajnih poslova i investicija,Prezentiranje novih proizvoda i novih ponuda,Ostalo"</formula1>
    </dataValidation>
    <dataValidation type="list" allowBlank="1" showInputMessage="1" showErrorMessage="1" sqref="B2:B4">
      <formula1>"DA,NE"</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6"/>
  <sheetViews>
    <sheetView showGridLines="0" zoomScalePageLayoutView="0" workbookViewId="0" topLeftCell="A7">
      <selection activeCell="B14" sqref="B14"/>
    </sheetView>
  </sheetViews>
  <sheetFormatPr defaultColWidth="9.140625" defaultRowHeight="15"/>
  <cols>
    <col min="1" max="1" width="36.140625" style="11" customWidth="1"/>
    <col min="2" max="2" width="17.421875" style="11" customWidth="1"/>
    <col min="3" max="3" width="10.7109375" style="11" hidden="1" customWidth="1"/>
    <col min="4" max="4" width="54.57421875" style="11" customWidth="1"/>
    <col min="5" max="16384" width="9.140625" style="11" customWidth="1"/>
  </cols>
  <sheetData>
    <row r="1" spans="1:4" ht="27.75" customHeight="1">
      <c r="A1" s="1" t="s">
        <v>0</v>
      </c>
      <c r="B1" s="13" t="s">
        <v>1</v>
      </c>
      <c r="C1" s="1" t="s">
        <v>303</v>
      </c>
      <c r="D1" s="1" t="s">
        <v>413</v>
      </c>
    </row>
    <row r="2" spans="1:4" ht="66" customHeight="1">
      <c r="A2" s="30" t="s">
        <v>140</v>
      </c>
      <c r="B2" s="76" t="s">
        <v>676</v>
      </c>
      <c r="C2" s="53">
        <f>IF(B2="DA",1,IF(B2="NE",2,0))</f>
        <v>1</v>
      </c>
      <c r="D2" s="6" t="s">
        <v>595</v>
      </c>
    </row>
    <row r="3" spans="1:4" ht="65.25" customHeight="1">
      <c r="A3" s="34" t="s">
        <v>669</v>
      </c>
      <c r="B3" s="77">
        <v>813697</v>
      </c>
      <c r="C3" s="53"/>
      <c r="D3" s="6" t="s">
        <v>596</v>
      </c>
    </row>
    <row r="4" spans="1:4" ht="60">
      <c r="A4" s="30" t="s">
        <v>141</v>
      </c>
      <c r="B4" s="76" t="s">
        <v>678</v>
      </c>
      <c r="C4" s="53">
        <f>IF(B4="DA",1,IF(B4="NE",2,0))</f>
        <v>2</v>
      </c>
      <c r="D4" s="6" t="s">
        <v>597</v>
      </c>
    </row>
    <row r="5" spans="1:4" ht="89.25" customHeight="1">
      <c r="A5" s="34" t="s">
        <v>534</v>
      </c>
      <c r="B5" s="77"/>
      <c r="C5" s="53"/>
      <c r="D5" s="6" t="s">
        <v>528</v>
      </c>
    </row>
    <row r="6" spans="1:4" ht="65.25" customHeight="1">
      <c r="A6" s="30" t="s">
        <v>142</v>
      </c>
      <c r="B6" s="76" t="s">
        <v>678</v>
      </c>
      <c r="C6" s="53">
        <f>IF(B6="DA",1,IF(B6="NE",2,0))</f>
        <v>2</v>
      </c>
      <c r="D6" s="6" t="s">
        <v>598</v>
      </c>
    </row>
    <row r="7" spans="1:4" ht="89.25" customHeight="1">
      <c r="A7" s="34" t="s">
        <v>535</v>
      </c>
      <c r="B7" s="77"/>
      <c r="C7" s="53"/>
      <c r="D7" s="6" t="s">
        <v>529</v>
      </c>
    </row>
    <row r="8" spans="1:4" ht="67.5" customHeight="1">
      <c r="A8" s="30" t="s">
        <v>143</v>
      </c>
      <c r="B8" s="76" t="s">
        <v>676</v>
      </c>
      <c r="C8" s="53">
        <f>IF(B8="DA",1,IF(B8="NE",2,0))</f>
        <v>1</v>
      </c>
      <c r="D8" s="6" t="s">
        <v>599</v>
      </c>
    </row>
    <row r="9" spans="1:4" ht="112.5" customHeight="1">
      <c r="A9" s="34" t="s">
        <v>536</v>
      </c>
      <c r="B9" s="77">
        <v>10002393</v>
      </c>
      <c r="C9" s="53"/>
      <c r="D9" s="6" t="s">
        <v>530</v>
      </c>
    </row>
    <row r="10" spans="1:4" ht="36">
      <c r="A10" s="30" t="s">
        <v>144</v>
      </c>
      <c r="B10" s="76" t="s">
        <v>678</v>
      </c>
      <c r="C10" s="53">
        <f>IF(B10="DA",1,IF(B10="NE",2,0))</f>
        <v>2</v>
      </c>
      <c r="D10" s="6" t="s">
        <v>526</v>
      </c>
    </row>
    <row r="11" spans="1:4" ht="72">
      <c r="A11" s="47" t="s">
        <v>145</v>
      </c>
      <c r="B11" s="76" t="s">
        <v>678</v>
      </c>
      <c r="C11" s="53">
        <f>IF(B11="DA",1,IF(B11="NE",2,0))</f>
        <v>2</v>
      </c>
      <c r="D11" s="6" t="s">
        <v>600</v>
      </c>
    </row>
    <row r="12" spans="1:4" ht="78" customHeight="1">
      <c r="A12" s="34" t="s">
        <v>146</v>
      </c>
      <c r="B12" s="78"/>
      <c r="C12" s="53"/>
      <c r="D12" s="6" t="s">
        <v>531</v>
      </c>
    </row>
    <row r="13" spans="1:4" ht="75" customHeight="1">
      <c r="A13" s="34" t="s">
        <v>147</v>
      </c>
      <c r="B13" s="78"/>
      <c r="C13" s="53"/>
      <c r="D13" s="6" t="s">
        <v>532</v>
      </c>
    </row>
    <row r="14" spans="1:4" ht="77.25" customHeight="1">
      <c r="A14" s="34" t="s">
        <v>148</v>
      </c>
      <c r="B14" s="78"/>
      <c r="C14" s="53"/>
      <c r="D14" s="6" t="s">
        <v>532</v>
      </c>
    </row>
    <row r="15" spans="1:4" ht="78.75" customHeight="1">
      <c r="A15" s="34" t="s">
        <v>149</v>
      </c>
      <c r="B15" s="79"/>
      <c r="C15" s="53"/>
      <c r="D15" s="6" t="s">
        <v>532</v>
      </c>
    </row>
    <row r="16" spans="1:4" ht="48">
      <c r="A16" s="30" t="s">
        <v>150</v>
      </c>
      <c r="B16" s="76"/>
      <c r="C16" s="53">
        <f>IF(B16="DA",1,IF(B16="NE",2,3))</f>
        <v>3</v>
      </c>
      <c r="D16" s="6" t="s">
        <v>533</v>
      </c>
    </row>
  </sheetData>
  <sheetProtection sheet="1" objects="1" scenarios="1"/>
  <conditionalFormatting sqref="A3:C3">
    <cfRule type="expression" priority="24" dxfId="132" stopIfTrue="1">
      <formula>$B$2="NE"</formula>
    </cfRule>
    <cfRule type="expression" priority="25" dxfId="132" stopIfTrue="1">
      <formula>$B$2="NE"</formula>
    </cfRule>
  </conditionalFormatting>
  <conditionalFormatting sqref="A7:C7">
    <cfRule type="expression" priority="27" dxfId="132" stopIfTrue="1">
      <formula>$B$6="NE"</formula>
    </cfRule>
  </conditionalFormatting>
  <conditionalFormatting sqref="A9:C9">
    <cfRule type="expression" priority="28" dxfId="132" stopIfTrue="1">
      <formula>$B$8="NE"</formula>
    </cfRule>
  </conditionalFormatting>
  <conditionalFormatting sqref="A5:C5">
    <cfRule type="expression" priority="7" dxfId="130" stopIfTrue="1">
      <formula>$B$4="NE"</formula>
    </cfRule>
  </conditionalFormatting>
  <conditionalFormatting sqref="A12:C16">
    <cfRule type="expression" priority="23" dxfId="132" stopIfTrue="1">
      <formula>$B$11="NE"</formula>
    </cfRule>
  </conditionalFormatting>
  <conditionalFormatting sqref="D3">
    <cfRule type="expression" priority="3" dxfId="132" stopIfTrue="1">
      <formula>$B$2="NE"</formula>
    </cfRule>
    <cfRule type="expression" priority="4" dxfId="132" stopIfTrue="1">
      <formula>$B$2="NE"</formula>
    </cfRule>
  </conditionalFormatting>
  <conditionalFormatting sqref="D7">
    <cfRule type="expression" priority="5" dxfId="132" stopIfTrue="1">
      <formula>$B$6="NE"</formula>
    </cfRule>
  </conditionalFormatting>
  <conditionalFormatting sqref="D9">
    <cfRule type="expression" priority="6" dxfId="132" stopIfTrue="1">
      <formula>$B$8="NE"</formula>
    </cfRule>
  </conditionalFormatting>
  <conditionalFormatting sqref="D5">
    <cfRule type="expression" priority="1" dxfId="130" stopIfTrue="1">
      <formula>$B$4="NE"</formula>
    </cfRule>
  </conditionalFormatting>
  <conditionalFormatting sqref="D12:D16">
    <cfRule type="expression" priority="2" dxfId="132" stopIfTrue="1">
      <formula>$B$11="NE"</formula>
    </cfRule>
  </conditionalFormatting>
  <dataValidations count="4">
    <dataValidation type="custom" allowBlank="1" showInputMessage="1" showErrorMessage="1" promptTitle="Upozorenje!" prompt="Upisana vrijednost mora biti manja ili jednaka vrijednosti upisanoj u odgovoru 13.6.1." errorTitle="Upozorenje!" error="Upisana vrijednost mora biti manja ili jednaka vrijednosti upisanoj u odgovoru 13.6.1." sqref="B13">
      <formula1>B13&lt;=B12</formula1>
    </dataValidation>
    <dataValidation type="custom" allowBlank="1" showInputMessage="1" showErrorMessage="1" promptTitle="Upozorenje!" prompt="Upisana vrijednost mora biti manja ili jednaka vrijednosti upisanoj u odgovoru 13.6.1." errorTitle="Upozorenje!" error="Upisana vrijednost mora biti manja ili jednaka vrijednosti upisanoj u odgovoru 13.6.1." sqref="B14">
      <formula1>B14&lt;=B12</formula1>
    </dataValidation>
    <dataValidation type="custom" allowBlank="1" showInputMessage="1" showErrorMessage="1" promptTitle="Upozorenje!" prompt="Upisana vrijednost mora biti manja ili jednaka vrijednosti upisanoj u odgovoru 13.6.1." errorTitle="Upozorenje!" error="Upisana vrijednost mora biti manja ili jednaka vrijednosti upisanoj u odgovoru 13.6.1." sqref="B15">
      <formula1>B15&lt;=B12</formula1>
    </dataValidation>
    <dataValidation type="list" allowBlank="1" showInputMessage="1" showErrorMessage="1" sqref="B2 B4 B6 B8 B10:B11 B16">
      <formula1>"DA,NE"</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B3" sqref="B3"/>
    </sheetView>
  </sheetViews>
  <sheetFormatPr defaultColWidth="9.140625" defaultRowHeight="15"/>
  <cols>
    <col min="1" max="2" width="28.57421875" style="11" customWidth="1"/>
    <col min="3" max="3" width="10.7109375" style="11" hidden="1" customWidth="1"/>
    <col min="4" max="4" width="47.00390625" style="11" customWidth="1"/>
    <col min="5" max="5" width="28.00390625" style="11" customWidth="1"/>
    <col min="6" max="16384" width="9.140625" style="11" customWidth="1"/>
  </cols>
  <sheetData>
    <row r="1" spans="1:4" ht="27.75" customHeight="1">
      <c r="A1" s="1" t="s">
        <v>0</v>
      </c>
      <c r="B1" s="13" t="s">
        <v>1</v>
      </c>
      <c r="C1" s="1" t="s">
        <v>303</v>
      </c>
      <c r="D1" s="1" t="s">
        <v>413</v>
      </c>
    </row>
    <row r="2" spans="1:4" ht="51" customHeight="1">
      <c r="A2" s="50" t="s">
        <v>380</v>
      </c>
      <c r="B2" s="72" t="s">
        <v>703</v>
      </c>
      <c r="C2" s="53">
        <f>IF(B2="Isplata dividende",1,IF(B2="Dodjela dionica",2,IF(B2="Isplata dividende i dodjela dionica",3,IF(B2="Isplata dobiti u stvarima",4,IF(B2="Ostalo",5,6)))))</f>
        <v>1</v>
      </c>
      <c r="D2" s="6" t="s">
        <v>523</v>
      </c>
    </row>
    <row r="3" spans="1:4" ht="64.5" customHeight="1">
      <c r="A3" s="50" t="s">
        <v>381</v>
      </c>
      <c r="B3" s="74" t="s">
        <v>678</v>
      </c>
      <c r="C3" s="53">
        <f>IF(B3="DA",1,IF(B3="NE",2,0))</f>
        <v>2</v>
      </c>
      <c r="D3" s="6" t="s">
        <v>524</v>
      </c>
    </row>
    <row r="4" spans="1:4" ht="55.5" customHeight="1">
      <c r="A4" s="48" t="s">
        <v>382</v>
      </c>
      <c r="B4" s="75"/>
      <c r="C4" s="53"/>
      <c r="D4" s="6" t="s">
        <v>525</v>
      </c>
    </row>
  </sheetData>
  <sheetProtection sheet="1" objects="1" scenarios="1"/>
  <conditionalFormatting sqref="A4:D4">
    <cfRule type="expression" priority="3" dxfId="130">
      <formula>$B$3="NE"</formula>
    </cfRule>
  </conditionalFormatting>
  <dataValidations count="2">
    <dataValidation type="list" allowBlank="1" showInputMessage="1" showErrorMessage="1" sqref="B2">
      <formula1>"Isplata dividende,Dodjela dionica,Isplata dividende i dodjela dionica,Isplata dobiti u stvarima,Ostalo"</formula1>
    </dataValidation>
    <dataValidation type="list" allowBlank="1" showInputMessage="1" showErrorMessage="1" sqref="B3">
      <formula1>"DA,NE"</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B15" sqref="B14:B15"/>
    </sheetView>
  </sheetViews>
  <sheetFormatPr defaultColWidth="9.140625" defaultRowHeight="15"/>
  <cols>
    <col min="1" max="1" width="33.00390625" style="11" customWidth="1"/>
    <col min="2" max="2" width="24.28125" style="11" customWidth="1"/>
    <col min="3" max="3" width="10.7109375" style="11" hidden="1" customWidth="1"/>
    <col min="4" max="4" width="50.140625" style="11" customWidth="1"/>
    <col min="5" max="16384" width="9.140625" style="11" customWidth="1"/>
  </cols>
  <sheetData>
    <row r="1" spans="1:4" ht="25.5" customHeight="1">
      <c r="A1" s="1" t="s">
        <v>0</v>
      </c>
      <c r="B1" s="13" t="s">
        <v>1</v>
      </c>
      <c r="C1" s="1" t="s">
        <v>303</v>
      </c>
      <c r="D1" s="1" t="s">
        <v>413</v>
      </c>
    </row>
    <row r="2" spans="1:4" ht="48">
      <c r="A2" s="50" t="s">
        <v>383</v>
      </c>
      <c r="B2" s="72" t="s">
        <v>676</v>
      </c>
      <c r="C2" s="53">
        <f>IF(B2="DA",1,IF(B2="NE",2,3))</f>
        <v>1</v>
      </c>
      <c r="D2" s="71" t="s">
        <v>522</v>
      </c>
    </row>
    <row r="3" spans="1:4" ht="96">
      <c r="A3" s="50" t="s">
        <v>384</v>
      </c>
      <c r="B3" s="72" t="s">
        <v>678</v>
      </c>
      <c r="C3" s="53">
        <f>IF(B3="DA",1,IF(B3="NE",2,0))</f>
        <v>2</v>
      </c>
      <c r="D3" s="71" t="s">
        <v>593</v>
      </c>
    </row>
    <row r="4" spans="1:4" ht="43.5" customHeight="1">
      <c r="A4" s="50" t="s">
        <v>385</v>
      </c>
      <c r="B4" s="73"/>
      <c r="C4" s="53">
        <f>IF(B4="Interni kodeks",1,IF(B4="Kodeks korporativnog upravljanja trgovačkim društvima u kojima RH ima dionice ili udjele",2,IF(B4="Kodeks koji se primjenjuje u grani industrije kojoj izdavatelj pripada",3,IF(B4="Ostalo",4,5))))</f>
        <v>5</v>
      </c>
      <c r="D4" s="71" t="s">
        <v>480</v>
      </c>
    </row>
  </sheetData>
  <sheetProtection sheet="1" objects="1" scenarios="1"/>
  <conditionalFormatting sqref="A4:C4">
    <cfRule type="expression" priority="4" dxfId="130">
      <formula>$B$3="NE"</formula>
    </cfRule>
  </conditionalFormatting>
  <conditionalFormatting sqref="D4">
    <cfRule type="expression" priority="2" dxfId="130">
      <formula>$B$3="NE"</formula>
    </cfRule>
  </conditionalFormatting>
  <dataValidations count="2">
    <dataValidation type="list" allowBlank="1" showInputMessage="1" showErrorMessage="1" sqref="B4">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formula1>"DA,NE"</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7"/>
  <sheetViews>
    <sheetView showGridLines="0" zoomScalePageLayoutView="0" workbookViewId="0" topLeftCell="A1">
      <selection activeCell="B3" sqref="B3"/>
    </sheetView>
  </sheetViews>
  <sheetFormatPr defaultColWidth="9.140625" defaultRowHeight="15"/>
  <cols>
    <col min="2" max="2" width="10.00390625" style="0" customWidth="1"/>
    <col min="3" max="3" width="10.7109375" style="23" customWidth="1"/>
  </cols>
  <sheetData>
    <row r="2" spans="2:3" ht="25.5">
      <c r="B2" s="15" t="s">
        <v>29</v>
      </c>
      <c r="C2" s="22" t="s">
        <v>30</v>
      </c>
    </row>
    <row r="3" spans="2:3" ht="15">
      <c r="B3" s="97">
        <v>2020</v>
      </c>
      <c r="C3" s="105">
        <v>1736</v>
      </c>
    </row>
    <row r="5" ht="13.5" customHeight="1">
      <c r="B5" s="26" t="s">
        <v>374</v>
      </c>
    </row>
    <row r="6" ht="12.75" customHeight="1">
      <c r="B6" s="27" t="s">
        <v>478</v>
      </c>
    </row>
    <row r="7" ht="12.75" customHeight="1">
      <c r="B7" s="11" t="s">
        <v>661</v>
      </c>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D2" sqref="D2"/>
    </sheetView>
  </sheetViews>
  <sheetFormatPr defaultColWidth="9.140625" defaultRowHeight="15"/>
  <cols>
    <col min="1" max="1" width="35.8515625" style="11" customWidth="1"/>
    <col min="2" max="2" width="22.28125" style="11" customWidth="1"/>
    <col min="3" max="3" width="10.7109375" style="11" hidden="1" customWidth="1"/>
    <col min="4" max="4" width="48.7109375" style="11" customWidth="1"/>
    <col min="5" max="5" width="9.7109375" style="11" customWidth="1"/>
    <col min="6" max="16384" width="9.140625" style="11" customWidth="1"/>
  </cols>
  <sheetData>
    <row r="1" spans="1:4" ht="27.75" customHeight="1">
      <c r="A1" s="1" t="s">
        <v>0</v>
      </c>
      <c r="B1" s="1" t="s">
        <v>1</v>
      </c>
      <c r="C1" s="61" t="s">
        <v>303</v>
      </c>
      <c r="D1" s="1" t="s">
        <v>413</v>
      </c>
    </row>
    <row r="2" spans="1:4" ht="60">
      <c r="A2" s="29" t="s">
        <v>2</v>
      </c>
      <c r="B2" s="79" t="s">
        <v>676</v>
      </c>
      <c r="C2" s="52">
        <f>IF(B2="DA",1,IF(B2="NE",2,0))</f>
        <v>1</v>
      </c>
      <c r="D2" s="4" t="s">
        <v>619</v>
      </c>
    </row>
    <row r="3" spans="1:5" ht="31.5" customHeight="1">
      <c r="A3" s="30" t="s">
        <v>3</v>
      </c>
      <c r="B3" s="79" t="s">
        <v>676</v>
      </c>
      <c r="C3" s="52">
        <f>IF(B3="DA",1,IF(B3="NE",2,3))</f>
        <v>1</v>
      </c>
      <c r="D3" s="4" t="s">
        <v>480</v>
      </c>
      <c r="E3" s="25"/>
    </row>
    <row r="4" spans="1:5" ht="33.75" customHeight="1">
      <c r="A4" s="30" t="s">
        <v>4</v>
      </c>
      <c r="B4" s="79" t="s">
        <v>676</v>
      </c>
      <c r="C4" s="52">
        <f>IF(B4="DA",1,IF(B4="NE",2,3))</f>
        <v>1</v>
      </c>
      <c r="D4" s="4" t="s">
        <v>480</v>
      </c>
      <c r="E4" s="25"/>
    </row>
    <row r="5" spans="1:4" ht="96">
      <c r="A5" s="29" t="s">
        <v>151</v>
      </c>
      <c r="B5" s="78">
        <v>364</v>
      </c>
      <c r="C5" s="52"/>
      <c r="D5" s="4" t="s">
        <v>673</v>
      </c>
    </row>
    <row r="6" spans="1:4" ht="84">
      <c r="A6" s="29" t="s">
        <v>152</v>
      </c>
      <c r="B6" s="78">
        <v>28</v>
      </c>
      <c r="C6" s="52"/>
      <c r="D6" s="4" t="s">
        <v>620</v>
      </c>
    </row>
    <row r="7" spans="1:4" ht="84">
      <c r="A7" s="29" t="s">
        <v>5</v>
      </c>
      <c r="B7" s="98">
        <v>366</v>
      </c>
      <c r="C7" s="52"/>
      <c r="D7" s="4" t="s">
        <v>674</v>
      </c>
    </row>
    <row r="8" spans="1:4" ht="52.5" customHeight="1">
      <c r="A8" s="29" t="s">
        <v>6</v>
      </c>
      <c r="B8" s="79" t="s">
        <v>677</v>
      </c>
      <c r="C8" s="53">
        <f>IF(B8="Monistički ustroj",1,IF(B8="Dualistički ustroj",2,0))</f>
        <v>2</v>
      </c>
      <c r="D8" s="6" t="s">
        <v>497</v>
      </c>
    </row>
    <row r="9" spans="1:4" ht="84">
      <c r="A9" s="29" t="s">
        <v>7</v>
      </c>
      <c r="B9" s="98">
        <v>1</v>
      </c>
      <c r="C9" s="53"/>
      <c r="D9" s="6" t="s">
        <v>481</v>
      </c>
    </row>
    <row r="10" spans="1:4" ht="84">
      <c r="A10" s="29" t="s">
        <v>8</v>
      </c>
      <c r="B10" s="98">
        <v>1</v>
      </c>
      <c r="C10" s="53"/>
      <c r="D10" s="6" t="s">
        <v>494</v>
      </c>
    </row>
    <row r="11" spans="1:4" ht="84">
      <c r="A11" s="30" t="s">
        <v>9</v>
      </c>
      <c r="B11" s="85">
        <v>1</v>
      </c>
      <c r="C11" s="53"/>
      <c r="D11" s="6" t="s">
        <v>621</v>
      </c>
    </row>
    <row r="12" spans="1:4" ht="72">
      <c r="A12" s="62" t="s">
        <v>10</v>
      </c>
      <c r="B12" s="98">
        <v>5</v>
      </c>
      <c r="C12" s="53"/>
      <c r="D12" s="6" t="s">
        <v>622</v>
      </c>
    </row>
    <row r="13" spans="1:4" ht="84">
      <c r="A13" s="62" t="s">
        <v>11</v>
      </c>
      <c r="B13" s="98">
        <v>0</v>
      </c>
      <c r="C13" s="53"/>
      <c r="D13" s="6" t="s">
        <v>616</v>
      </c>
    </row>
    <row r="14" spans="1:4" ht="63" customHeight="1">
      <c r="A14" s="34" t="s">
        <v>12</v>
      </c>
      <c r="B14" s="99">
        <v>0</v>
      </c>
      <c r="C14" s="53"/>
      <c r="D14" s="6" t="s">
        <v>617</v>
      </c>
    </row>
    <row r="15" spans="1:4" ht="96">
      <c r="A15" s="31" t="s">
        <v>379</v>
      </c>
      <c r="B15" s="85">
        <v>121109</v>
      </c>
      <c r="C15" s="52"/>
      <c r="D15" s="4" t="s">
        <v>675</v>
      </c>
    </row>
    <row r="16" spans="1:4" ht="96">
      <c r="A16" s="63" t="s">
        <v>662</v>
      </c>
      <c r="B16" s="85">
        <v>122973</v>
      </c>
      <c r="C16" s="52"/>
      <c r="D16" s="4" t="s">
        <v>672</v>
      </c>
    </row>
    <row r="17" spans="1:4" ht="76.5" customHeight="1">
      <c r="A17" s="29" t="s">
        <v>13</v>
      </c>
      <c r="B17" s="79" t="s">
        <v>678</v>
      </c>
      <c r="C17" s="52">
        <f>IF(B17="DA",1,IF(B17="NE",2,0))</f>
        <v>2</v>
      </c>
      <c r="D17" s="4" t="s">
        <v>483</v>
      </c>
    </row>
    <row r="18" spans="1:4" ht="53.25" customHeight="1">
      <c r="A18" s="62" t="s">
        <v>14</v>
      </c>
      <c r="B18" s="85"/>
      <c r="C18" s="52"/>
      <c r="D18" s="4" t="s">
        <v>484</v>
      </c>
    </row>
    <row r="19" spans="1:5" ht="40.5" customHeight="1">
      <c r="A19" s="29" t="s">
        <v>15</v>
      </c>
      <c r="B19" s="79"/>
      <c r="C19" s="52">
        <f>IF(B19="DA",1,IF(B19="NE",2,3))</f>
        <v>3</v>
      </c>
      <c r="D19" s="6" t="s">
        <v>618</v>
      </c>
      <c r="E19" s="25"/>
    </row>
    <row r="20" spans="1:4" ht="65.25" customHeight="1">
      <c r="A20" s="32" t="s">
        <v>16</v>
      </c>
      <c r="B20" s="79" t="s">
        <v>678</v>
      </c>
      <c r="C20" s="52">
        <f>IF(B20="DA",1,IF(B20="NE",2,0))</f>
        <v>2</v>
      </c>
      <c r="D20" s="4" t="s">
        <v>485</v>
      </c>
    </row>
    <row r="21" spans="1:4" ht="75.75" customHeight="1">
      <c r="A21" s="62" t="s">
        <v>17</v>
      </c>
      <c r="B21" s="85"/>
      <c r="C21" s="52"/>
      <c r="D21" s="4" t="s">
        <v>486</v>
      </c>
    </row>
    <row r="22" spans="1:4" ht="76.5" customHeight="1">
      <c r="A22" s="33" t="s">
        <v>18</v>
      </c>
      <c r="B22" s="79" t="s">
        <v>676</v>
      </c>
      <c r="C22" s="52">
        <f>IF(B22="DA",1,IF(B22="NE",2,0))</f>
        <v>1</v>
      </c>
      <c r="D22" s="4" t="s">
        <v>487</v>
      </c>
    </row>
    <row r="23" spans="1:4" ht="52.5" customHeight="1">
      <c r="A23" s="29" t="s">
        <v>19</v>
      </c>
      <c r="B23" s="79" t="s">
        <v>678</v>
      </c>
      <c r="C23" s="52">
        <f>IF(B23="DA",1,IF(B23="NE",2,3))</f>
        <v>2</v>
      </c>
      <c r="D23" s="4" t="s">
        <v>488</v>
      </c>
    </row>
    <row r="24" spans="1:4" ht="48">
      <c r="A24" s="62" t="s">
        <v>20</v>
      </c>
      <c r="B24" s="78"/>
      <c r="C24" s="52"/>
      <c r="D24" s="4" t="s">
        <v>489</v>
      </c>
    </row>
    <row r="25" spans="1:4" ht="60">
      <c r="A25" s="29" t="s">
        <v>21</v>
      </c>
      <c r="B25" s="79" t="s">
        <v>678</v>
      </c>
      <c r="C25" s="52">
        <f>IF(B25="DA",1,IF(B25="NE",2,3))</f>
        <v>2</v>
      </c>
      <c r="D25" s="4" t="s">
        <v>490</v>
      </c>
    </row>
    <row r="26" spans="1:4" ht="52.5" customHeight="1">
      <c r="A26" s="62" t="s">
        <v>22</v>
      </c>
      <c r="B26" s="78"/>
      <c r="C26" s="52"/>
      <c r="D26" s="4" t="s">
        <v>491</v>
      </c>
    </row>
    <row r="27" spans="1:7" ht="64.5" customHeight="1">
      <c r="A27" s="29" t="s">
        <v>23</v>
      </c>
      <c r="B27" s="79" t="s">
        <v>676</v>
      </c>
      <c r="C27" s="52">
        <f>IF(B27="DA",1,IF(B27="NE",2,0))</f>
        <v>1</v>
      </c>
      <c r="D27" s="4" t="s">
        <v>492</v>
      </c>
      <c r="G27" s="113"/>
    </row>
    <row r="28" spans="1:4" ht="48">
      <c r="A28" s="62" t="s">
        <v>24</v>
      </c>
      <c r="B28" s="78">
        <v>1</v>
      </c>
      <c r="C28" s="52"/>
      <c r="D28" s="4" t="s">
        <v>491</v>
      </c>
    </row>
    <row r="29" spans="1:4" ht="72">
      <c r="A29" s="29" t="s">
        <v>25</v>
      </c>
      <c r="B29" s="79" t="s">
        <v>676</v>
      </c>
      <c r="C29" s="52">
        <f>IF(B29="DA",1,IF(B29="NE",2,0))</f>
        <v>1</v>
      </c>
      <c r="D29" s="4" t="s">
        <v>623</v>
      </c>
    </row>
    <row r="30" spans="1:4" ht="52.5" customHeight="1">
      <c r="A30" s="62" t="s">
        <v>26</v>
      </c>
      <c r="B30" s="78">
        <v>1</v>
      </c>
      <c r="C30" s="52"/>
      <c r="D30" s="4" t="s">
        <v>493</v>
      </c>
    </row>
    <row r="31" spans="1:4" ht="56.25" customHeight="1">
      <c r="A31" s="62" t="s">
        <v>27</v>
      </c>
      <c r="B31" s="78">
        <v>0</v>
      </c>
      <c r="C31" s="52"/>
      <c r="D31" s="4" t="s">
        <v>493</v>
      </c>
    </row>
  </sheetData>
  <sheetProtection sheet="1" objects="1" scenarios="1"/>
  <conditionalFormatting sqref="A3:C4">
    <cfRule type="expression" priority="27" dxfId="130">
      <formula>$B$2="NE"</formula>
    </cfRule>
  </conditionalFormatting>
  <conditionalFormatting sqref="A12:C14">
    <cfRule type="expression" priority="25" dxfId="130">
      <formula>$B$8="Monistički ustroj"</formula>
    </cfRule>
  </conditionalFormatting>
  <conditionalFormatting sqref="A30:C31">
    <cfRule type="expression" priority="24" dxfId="130">
      <formula>$B$29="NE"</formula>
    </cfRule>
  </conditionalFormatting>
  <conditionalFormatting sqref="A18:C19">
    <cfRule type="expression" priority="23" dxfId="130">
      <formula>$B$17="NE"</formula>
    </cfRule>
  </conditionalFormatting>
  <conditionalFormatting sqref="A21:C21">
    <cfRule type="expression" priority="22" dxfId="130">
      <formula>$B$20="NE"</formula>
    </cfRule>
  </conditionalFormatting>
  <conditionalFormatting sqref="A23:C26">
    <cfRule type="expression" priority="21" dxfId="130">
      <formula>$B$22="NE"</formula>
    </cfRule>
  </conditionalFormatting>
  <conditionalFormatting sqref="A24:C24">
    <cfRule type="expression" priority="20" dxfId="130">
      <formula>$B$23="NE"</formula>
    </cfRule>
  </conditionalFormatting>
  <conditionalFormatting sqref="A26:C26">
    <cfRule type="expression" priority="19" dxfId="130">
      <formula>$B$25="NE"</formula>
    </cfRule>
  </conditionalFormatting>
  <conditionalFormatting sqref="A28:C28">
    <cfRule type="expression" priority="18" dxfId="130">
      <formula>$B$27="NE"</formula>
    </cfRule>
  </conditionalFormatting>
  <conditionalFormatting sqref="D3:D4">
    <cfRule type="expression" priority="17" dxfId="130">
      <formula>$B$2="NE"</formula>
    </cfRule>
  </conditionalFormatting>
  <conditionalFormatting sqref="D18:D19">
    <cfRule type="expression" priority="16" dxfId="130">
      <formula>$B$17="NE"</formula>
    </cfRule>
  </conditionalFormatting>
  <conditionalFormatting sqref="D21">
    <cfRule type="expression" priority="15" dxfId="130">
      <formula>$B$20="NE"</formula>
    </cfRule>
  </conditionalFormatting>
  <conditionalFormatting sqref="D23:D26">
    <cfRule type="expression" priority="14" dxfId="130">
      <formula>$B$22="NE"</formula>
    </cfRule>
  </conditionalFormatting>
  <conditionalFormatting sqref="D24">
    <cfRule type="expression" priority="13" dxfId="130">
      <formula>$B$23="NE"</formula>
    </cfRule>
  </conditionalFormatting>
  <conditionalFormatting sqref="D26">
    <cfRule type="expression" priority="12" dxfId="130">
      <formula>$B$25="NE"</formula>
    </cfRule>
  </conditionalFormatting>
  <conditionalFormatting sqref="D28">
    <cfRule type="expression" priority="11" dxfId="130">
      <formula>$B$27="NE"</formula>
    </cfRule>
  </conditionalFormatting>
  <conditionalFormatting sqref="D30:D31">
    <cfRule type="expression" priority="10" dxfId="130">
      <formula>$B$29="NE"</formula>
    </cfRule>
  </conditionalFormatting>
  <conditionalFormatting sqref="A16:D16">
    <cfRule type="expression" priority="9" dxfId="130">
      <formula>$B$6=0</formula>
    </cfRule>
  </conditionalFormatting>
  <conditionalFormatting sqref="D3:D4">
    <cfRule type="expression" priority="8" dxfId="130">
      <formula>$B$2="NE"</formula>
    </cfRule>
  </conditionalFormatting>
  <conditionalFormatting sqref="D30:D31">
    <cfRule type="expression" priority="7" dxfId="130">
      <formula>$B$29="NE"</formula>
    </cfRule>
  </conditionalFormatting>
  <conditionalFormatting sqref="D18:D19">
    <cfRule type="expression" priority="6" dxfId="130">
      <formula>$B$17="NE"</formula>
    </cfRule>
  </conditionalFormatting>
  <conditionalFormatting sqref="D21">
    <cfRule type="expression" priority="5" dxfId="130">
      <formula>$B$20="NE"</formula>
    </cfRule>
  </conditionalFormatting>
  <conditionalFormatting sqref="D23:D26">
    <cfRule type="expression" priority="4" dxfId="130">
      <formula>$B$22="NE"</formula>
    </cfRule>
  </conditionalFormatting>
  <conditionalFormatting sqref="D24">
    <cfRule type="expression" priority="3" dxfId="130">
      <formula>$B$23="NE"</formula>
    </cfRule>
  </conditionalFormatting>
  <conditionalFormatting sqref="D26">
    <cfRule type="expression" priority="2" dxfId="130">
      <formula>$B$25="NE"</formula>
    </cfRule>
  </conditionalFormatting>
  <conditionalFormatting sqref="D28">
    <cfRule type="expression" priority="1" dxfId="130">
      <formula>$B$27="NE"</formula>
    </cfRule>
  </conditionalFormatting>
  <dataValidations count="6">
    <dataValidation type="custom" allowBlank="1" showInputMessage="1" showErrorMessage="1" promptTitle="Upozorenje!" prompt="Upisana vrijednost mora biti manja ili jednaka ukupnom broju zaposlenih." errorTitle="Upozorenje!" error="Upisana vrijednost mora biti manja ili jednaka ukupnom broju zaposlenih." sqref="B6">
      <formula1>B6&lt;=B5</formula1>
    </dataValidation>
    <dataValidation type="custom" allowBlank="1" showInputMessage="1" showErrorMessage="1" promptTitle="Upozorenje!" prompt="Upisana vrijednost mora biti veća od nule!" errorTitle="Upozorenje!" error="Upisana vrijednost mora biti veća od nule!" sqref="B18 B9 B11">
      <formula1>B18&gt;0</formula1>
    </dataValidation>
    <dataValidation type="custom" allowBlank="1" showInputMessage="1" showErrorMessage="1" promptTitle="Upozorenje!" prompt="Upisana vrijednost mora biti manja ili jednaka vrijednosti u prethodnom odgovoru!" errorTitle="Upozorenje!" error="Upisana vrijednost mora biti manja ili jednaka vrijednosti u prethodnom odgovoru!" sqref="B10 B13">
      <formula1>B10&lt;=B9</formula1>
    </dataValidation>
    <dataValidation type="list" allowBlank="1" showInputMessage="1" showErrorMessage="1" sqref="B25 B27 B29 B17 B2:B4 B19:B20 B22:B23">
      <formula1>"DA,NE"</formula1>
    </dataValidation>
    <dataValidation type="list" allowBlank="1" showInputMessage="1" showErrorMessage="1" sqref="B8">
      <formula1>"Monistički ustroj,Dualistički ustroj"</formula1>
    </dataValidation>
    <dataValidation type="custom" allowBlank="1" promptTitle="Upozorenje!" prompt="Upisana vrijednost mora biti veća od nule!" errorTitle="Upozorenje!" error="Upisana vrijednost mora biti veća od nule!" sqref="B14">
      <formula1>B14&gt;0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27"/>
  <sheetViews>
    <sheetView tabSelected="1" zoomScale="90" zoomScaleNormal="90" zoomScalePageLayoutView="0" workbookViewId="0" topLeftCell="H1">
      <selection activeCell="S4" sqref="S4"/>
    </sheetView>
  </sheetViews>
  <sheetFormatPr defaultColWidth="9.140625" defaultRowHeight="15"/>
  <cols>
    <col min="1" max="1" width="15.7109375" style="89" customWidth="1"/>
    <col min="2" max="2" width="39.57421875" style="89" customWidth="1"/>
    <col min="3" max="3" width="25.7109375" style="106" customWidth="1"/>
    <col min="4" max="4" width="25.7109375" style="89" customWidth="1"/>
    <col min="5" max="5" width="6.281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42187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ustomWidth="1"/>
  </cols>
  <sheetData>
    <row r="1" spans="1:39" s="123" customFormat="1" ht="84">
      <c r="A1" s="116" t="s">
        <v>0</v>
      </c>
      <c r="B1" s="117" t="s">
        <v>31</v>
      </c>
      <c r="C1" s="118" t="s">
        <v>32</v>
      </c>
      <c r="D1" s="117" t="s">
        <v>33</v>
      </c>
      <c r="E1" s="119" t="s">
        <v>369</v>
      </c>
      <c r="F1" s="120" t="s">
        <v>375</v>
      </c>
      <c r="G1" s="121" t="s">
        <v>475</v>
      </c>
      <c r="H1" s="117" t="s">
        <v>34</v>
      </c>
      <c r="I1" s="119" t="s">
        <v>370</v>
      </c>
      <c r="J1" s="117" t="s">
        <v>35</v>
      </c>
      <c r="K1" s="119" t="s">
        <v>371</v>
      </c>
      <c r="L1" s="117" t="s">
        <v>36</v>
      </c>
      <c r="M1" s="119" t="s">
        <v>368</v>
      </c>
      <c r="N1" s="117" t="s">
        <v>37</v>
      </c>
      <c r="O1" s="119" t="s">
        <v>372</v>
      </c>
      <c r="P1" s="117" t="s">
        <v>53</v>
      </c>
      <c r="Q1" s="119" t="s">
        <v>373</v>
      </c>
      <c r="R1" s="117" t="s">
        <v>38</v>
      </c>
      <c r="S1" s="117" t="s">
        <v>39</v>
      </c>
      <c r="T1" s="117" t="s">
        <v>40</v>
      </c>
      <c r="U1" s="119" t="s">
        <v>415</v>
      </c>
      <c r="V1" s="117" t="s">
        <v>41</v>
      </c>
      <c r="W1" s="119" t="s">
        <v>417</v>
      </c>
      <c r="X1" s="117" t="s">
        <v>42</v>
      </c>
      <c r="Y1" s="119" t="s">
        <v>419</v>
      </c>
      <c r="Z1" s="117" t="s">
        <v>43</v>
      </c>
      <c r="AA1" s="119" t="s">
        <v>421</v>
      </c>
      <c r="AB1" s="117" t="s">
        <v>44</v>
      </c>
      <c r="AC1" s="119" t="s">
        <v>423</v>
      </c>
      <c r="AD1" s="117" t="s">
        <v>45</v>
      </c>
      <c r="AE1" s="119" t="s">
        <v>425</v>
      </c>
      <c r="AF1" s="122" t="s">
        <v>46</v>
      </c>
      <c r="AG1" s="122" t="s">
        <v>47</v>
      </c>
      <c r="AH1" s="122" t="s">
        <v>48</v>
      </c>
      <c r="AI1" s="117" t="s">
        <v>49</v>
      </c>
      <c r="AJ1" s="119" t="s">
        <v>427</v>
      </c>
      <c r="AK1" s="122" t="s">
        <v>50</v>
      </c>
      <c r="AL1" s="122" t="s">
        <v>51</v>
      </c>
      <c r="AM1" s="122" t="s">
        <v>52</v>
      </c>
    </row>
    <row r="2" spans="1:39" s="127" customFormat="1" ht="156">
      <c r="A2" s="116" t="s">
        <v>413</v>
      </c>
      <c r="B2" s="124" t="s">
        <v>495</v>
      </c>
      <c r="C2" s="125" t="s">
        <v>496</v>
      </c>
      <c r="D2" s="126" t="s">
        <v>497</v>
      </c>
      <c r="E2" s="126"/>
      <c r="F2" s="126" t="s">
        <v>497</v>
      </c>
      <c r="G2" s="126"/>
      <c r="H2" s="126" t="s">
        <v>497</v>
      </c>
      <c r="I2" s="126"/>
      <c r="J2" s="126" t="s">
        <v>497</v>
      </c>
      <c r="K2" s="126"/>
      <c r="L2" s="126" t="s">
        <v>497</v>
      </c>
      <c r="M2" s="126"/>
      <c r="N2" s="126" t="s">
        <v>497</v>
      </c>
      <c r="O2" s="126"/>
      <c r="P2" s="126" t="s">
        <v>497</v>
      </c>
      <c r="Q2" s="126"/>
      <c r="R2" s="126" t="s">
        <v>498</v>
      </c>
      <c r="S2" s="126" t="s">
        <v>499</v>
      </c>
      <c r="T2" s="126" t="s">
        <v>657</v>
      </c>
      <c r="U2" s="126"/>
      <c r="V2" s="126" t="s">
        <v>480</v>
      </c>
      <c r="W2" s="126"/>
      <c r="X2" s="126" t="s">
        <v>658</v>
      </c>
      <c r="Y2" s="126"/>
      <c r="Z2" s="126" t="s">
        <v>480</v>
      </c>
      <c r="AA2" s="126"/>
      <c r="AB2" s="126" t="s">
        <v>500</v>
      </c>
      <c r="AC2" s="126"/>
      <c r="AD2" s="126" t="s">
        <v>501</v>
      </c>
      <c r="AE2" s="126"/>
      <c r="AF2" s="126" t="s">
        <v>491</v>
      </c>
      <c r="AG2" s="126" t="s">
        <v>502</v>
      </c>
      <c r="AH2" s="126" t="s">
        <v>502</v>
      </c>
      <c r="AI2" s="126" t="s">
        <v>503</v>
      </c>
      <c r="AJ2" s="126"/>
      <c r="AK2" s="126" t="s">
        <v>491</v>
      </c>
      <c r="AL2" s="126" t="s">
        <v>504</v>
      </c>
      <c r="AM2" s="126" t="s">
        <v>504</v>
      </c>
    </row>
    <row r="3" spans="2:39" ht="15" hidden="1">
      <c r="B3" s="89" t="s">
        <v>340</v>
      </c>
      <c r="C3" s="106" t="s">
        <v>341</v>
      </c>
      <c r="D3" s="89" t="s">
        <v>362</v>
      </c>
      <c r="E3" s="89" t="s">
        <v>342</v>
      </c>
      <c r="F3" s="89" t="s">
        <v>410</v>
      </c>
      <c r="G3" s="89" t="s">
        <v>474</v>
      </c>
      <c r="H3" s="89" t="s">
        <v>363</v>
      </c>
      <c r="I3" s="89" t="s">
        <v>343</v>
      </c>
      <c r="J3" s="89" t="s">
        <v>364</v>
      </c>
      <c r="K3" s="89" t="s">
        <v>344</v>
      </c>
      <c r="L3" s="89" t="s">
        <v>365</v>
      </c>
      <c r="M3" s="89" t="s">
        <v>345</v>
      </c>
      <c r="N3" s="89" t="s">
        <v>366</v>
      </c>
      <c r="O3" s="89" t="s">
        <v>479</v>
      </c>
      <c r="P3" s="89" t="s">
        <v>367</v>
      </c>
      <c r="Q3" s="89" t="s">
        <v>346</v>
      </c>
      <c r="R3" s="89" t="s">
        <v>347</v>
      </c>
      <c r="S3" s="89" t="s">
        <v>348</v>
      </c>
      <c r="T3" s="89" t="s">
        <v>414</v>
      </c>
      <c r="U3" s="89" t="s">
        <v>349</v>
      </c>
      <c r="V3" s="89" t="s">
        <v>416</v>
      </c>
      <c r="W3" s="89" t="s">
        <v>350</v>
      </c>
      <c r="X3" s="89" t="s">
        <v>418</v>
      </c>
      <c r="Y3" s="89" t="s">
        <v>351</v>
      </c>
      <c r="Z3" s="89" t="s">
        <v>420</v>
      </c>
      <c r="AA3" s="89" t="s">
        <v>352</v>
      </c>
      <c r="AB3" s="89" t="s">
        <v>422</v>
      </c>
      <c r="AC3" s="89" t="s">
        <v>353</v>
      </c>
      <c r="AD3" s="89" t="s">
        <v>424</v>
      </c>
      <c r="AE3" s="89" t="s">
        <v>354</v>
      </c>
      <c r="AF3" s="89" t="s">
        <v>355</v>
      </c>
      <c r="AG3" s="89" t="s">
        <v>356</v>
      </c>
      <c r="AH3" s="89" t="s">
        <v>357</v>
      </c>
      <c r="AI3" s="89" t="s">
        <v>426</v>
      </c>
      <c r="AJ3" s="89" t="s">
        <v>358</v>
      </c>
      <c r="AK3" s="89" t="s">
        <v>359</v>
      </c>
      <c r="AL3" s="89" t="s">
        <v>360</v>
      </c>
      <c r="AM3" s="89" t="s">
        <v>361</v>
      </c>
    </row>
    <row r="4" spans="2:39" ht="15">
      <c r="B4" s="89" t="s">
        <v>679</v>
      </c>
      <c r="C4" s="106" t="s">
        <v>680</v>
      </c>
      <c r="D4" s="107" t="s">
        <v>681</v>
      </c>
      <c r="E4" s="89">
        <f>IF(D4="univ. bacc. oec.",1,IF(D4="mag. oec.",2,IF(D4="univ. Spec. Oec.",3,IF(D4="mr.sc.",4,IF(D4="dr. sc.",5,IF(D4="ostalo",6,0))))))</f>
        <v>3</v>
      </c>
      <c r="F4" s="89" t="s">
        <v>471</v>
      </c>
      <c r="G4" s="107" t="e">
        <f>#VALUE!</f>
        <v>#VALUE!</v>
      </c>
      <c r="H4" s="89" t="s">
        <v>682</v>
      </c>
      <c r="I4" s="89">
        <f>IF(H4="Žensko",1,IF(H4="Muško",2,0))</f>
        <v>1</v>
      </c>
      <c r="J4" s="89" t="s">
        <v>683</v>
      </c>
      <c r="K4" s="89">
        <f>IF(J4="do 35 godina",1,IF(J4="od 36 do 45 godina",2,IF(J4="od 46 - 55 godina",3,IF(J4="iznad 56 godina",4,0))))</f>
        <v>3</v>
      </c>
      <c r="L4" s="89" t="s">
        <v>684</v>
      </c>
      <c r="M4" s="89">
        <f>IF(L4="Domaće",1,IF(L4="Strano",2,0))</f>
        <v>1</v>
      </c>
      <c r="N4" s="89" t="s">
        <v>676</v>
      </c>
      <c r="O4" s="89">
        <f>IF(N4="DA",1,IF(N4="NE",2,0))</f>
        <v>1</v>
      </c>
      <c r="P4" s="89" t="s">
        <v>678</v>
      </c>
      <c r="Q4" s="89">
        <f>IF(P4="DA",1,IF(P4="NE",2,0))</f>
        <v>2</v>
      </c>
      <c r="R4" s="91">
        <v>3</v>
      </c>
      <c r="S4" s="91">
        <v>13</v>
      </c>
      <c r="T4" s="89" t="s">
        <v>678</v>
      </c>
      <c r="U4" s="89">
        <f>IF(T4="DA",1,IF(T4="NE",2,0))</f>
        <v>2</v>
      </c>
      <c r="W4" s="89">
        <f>IF(V4="Poslovna",1,IF(V4="Rodbinska",2,IF(V4="Poslovna i rodbinska",3,IF(V4="Ostala",4,5))))</f>
        <v>5</v>
      </c>
      <c r="X4" s="89" t="s">
        <v>678</v>
      </c>
      <c r="Y4" s="89">
        <f>IF(X4="DA",1,IF(X4="NE",2,0))</f>
        <v>2</v>
      </c>
      <c r="AA4" s="89">
        <f>IF(Z4="Poslovna",1,IF(Z4="Rodbinska",2,IF(Z4="Poslovna i rodbinska",3,IF(Z4="Ostala",4,5))))</f>
        <v>5</v>
      </c>
      <c r="AB4" s="89" t="s">
        <v>676</v>
      </c>
      <c r="AC4" s="89">
        <f>IF(AB4="DA",1,IF(AB4="NE",2,0))</f>
        <v>1</v>
      </c>
      <c r="AD4" s="89" t="s">
        <v>678</v>
      </c>
      <c r="AE4" s="89">
        <f>IF(AD4="DA",1,IF(AD4="NE",2,0))</f>
        <v>2</v>
      </c>
      <c r="AF4" s="91"/>
      <c r="AG4" s="91"/>
      <c r="AH4" s="91"/>
      <c r="AI4" s="89" t="s">
        <v>678</v>
      </c>
      <c r="AJ4" s="89">
        <f>IF(AI4="DA",1,IF(AI4="NE",2,0))</f>
        <v>2</v>
      </c>
      <c r="AK4" s="91"/>
      <c r="AL4" s="91"/>
      <c r="AM4" s="91"/>
    </row>
    <row r="15" ht="15">
      <c r="F15" s="114" t="s">
        <v>461</v>
      </c>
    </row>
    <row r="16" ht="15">
      <c r="F16" s="114" t="s">
        <v>462</v>
      </c>
    </row>
    <row r="17" ht="15">
      <c r="F17" s="114" t="s">
        <v>463</v>
      </c>
    </row>
    <row r="18" ht="15">
      <c r="F18" s="114" t="s">
        <v>464</v>
      </c>
    </row>
    <row r="19" ht="15">
      <c r="F19" s="114" t="s">
        <v>465</v>
      </c>
    </row>
    <row r="20" ht="15">
      <c r="F20" s="114" t="s">
        <v>466</v>
      </c>
    </row>
    <row r="21" ht="15">
      <c r="F21" s="114" t="s">
        <v>467</v>
      </c>
    </row>
    <row r="22" ht="15">
      <c r="F22" s="114" t="s">
        <v>468</v>
      </c>
    </row>
    <row r="23" ht="15">
      <c r="F23" s="114" t="s">
        <v>469</v>
      </c>
    </row>
    <row r="24" ht="15">
      <c r="F24" s="114" t="s">
        <v>470</v>
      </c>
    </row>
    <row r="25" ht="15">
      <c r="F25" s="114" t="s">
        <v>471</v>
      </c>
    </row>
    <row r="26" ht="15">
      <c r="F26" s="114" t="s">
        <v>472</v>
      </c>
    </row>
    <row r="27" ht="15">
      <c r="F27" s="115" t="s">
        <v>473</v>
      </c>
    </row>
  </sheetData>
  <sheetProtection sheet="1" insertRows="0" deleteRows="0"/>
  <dataValidations count="7">
    <dataValidation type="list" allowBlank="1" showInputMessage="1" showErrorMessage="1" sqref="D4">
      <formula1>"univ. bacc. oec.,mag. oec.,univ. spec. oec., mr.sc.,dr. sc.,ostalo"</formula1>
    </dataValidation>
    <dataValidation type="list" allowBlank="1" showInputMessage="1" showErrorMessage="1" sqref="H4">
      <formula1>"Žensko,Muško"</formula1>
    </dataValidation>
    <dataValidation type="list" allowBlank="1" showInputMessage="1" showErrorMessage="1" sqref="J4">
      <formula1>"do 35 godina,od 36 do 45 godina,od 46 - 55 godina,iznad 56 godina"</formula1>
    </dataValidation>
    <dataValidation type="list" allowBlank="1" showInputMessage="1" showErrorMessage="1" sqref="L4">
      <formula1>"Domaće,Strano"</formula1>
    </dataValidation>
    <dataValidation type="list" allowBlank="1" showInputMessage="1" showErrorMessage="1" sqref="AI4 N4 P4 T4 X4 AB4 AD4">
      <formula1>"DA,NE"</formula1>
    </dataValidation>
    <dataValidation type="list" allowBlank="1" showInputMessage="1" showErrorMessage="1" sqref="Z4 V4">
      <formula1>"Poslovna,Rodbinska,Poslovna i rodbinska,Ostala"</formula1>
    </dataValidation>
    <dataValidation type="list" allowBlank="1" showInputMessage="1" showErrorMessage="1" sqref="F4">
      <formula1>$F$15:$F$27</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U122"/>
  <sheetViews>
    <sheetView zoomScale="85" zoomScaleNormal="85" zoomScalePageLayoutView="0" workbookViewId="0" topLeftCell="A1">
      <selection activeCell="H4" sqref="H4"/>
    </sheetView>
  </sheetViews>
  <sheetFormatPr defaultColWidth="9.140625" defaultRowHeight="15"/>
  <cols>
    <col min="1" max="1" width="15.28125" style="89" customWidth="1"/>
    <col min="2" max="2" width="30.28125" style="89" customWidth="1"/>
    <col min="3" max="3" width="20.28125" style="106" customWidth="1"/>
    <col min="4" max="4" width="22.00390625" style="89" customWidth="1"/>
    <col min="5" max="5" width="13.57421875" style="89" hidden="1" customWidth="1"/>
    <col min="6" max="6" width="24.8515625" style="89" customWidth="1"/>
    <col min="7" max="7" width="35.140625" style="89" hidden="1" customWidth="1"/>
    <col min="8" max="8" width="23.28125" style="89" customWidth="1"/>
    <col min="9" max="9" width="25.7109375" style="89" hidden="1" customWidth="1"/>
    <col min="10" max="10" width="23.28125" style="89" customWidth="1"/>
    <col min="11" max="11" width="25.7109375" style="89" hidden="1" customWidth="1"/>
    <col min="12" max="12" width="21.421875" style="89" customWidth="1"/>
    <col min="13" max="13" width="25.7109375" style="89" hidden="1" customWidth="1"/>
    <col min="14" max="14" width="22.421875" style="89" customWidth="1"/>
    <col min="15" max="15" width="25.7109375" style="89" hidden="1" customWidth="1"/>
    <col min="16" max="16" width="21.00390625" style="89" customWidth="1"/>
    <col min="17" max="17" width="25.7109375" style="89" hidden="1" customWidth="1"/>
    <col min="18" max="18" width="22.421875" style="89" customWidth="1"/>
    <col min="19" max="19" width="25.7109375" style="89" hidden="1" customWidth="1"/>
    <col min="20" max="20" width="20.57421875" style="89" customWidth="1"/>
    <col min="21" max="21" width="25.7109375" style="89" hidden="1" customWidth="1"/>
    <col min="22" max="22" width="25.00390625" style="89" customWidth="1"/>
    <col min="23" max="23" width="28.57421875" style="89" customWidth="1"/>
    <col min="24" max="24" width="24.8515625" style="89" customWidth="1"/>
    <col min="25" max="25" width="15.42187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1875" style="89" customWidth="1"/>
    <col min="31" max="31" width="25.7109375" style="89" hidden="1" customWidth="1"/>
    <col min="32" max="32" width="25.7109375" style="89" customWidth="1"/>
    <col min="33" max="33" width="25.7109375" style="89" hidden="1" customWidth="1"/>
    <col min="34" max="34" width="28.281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ustomWidth="1"/>
  </cols>
  <sheetData>
    <row r="1" spans="1:47" s="123" customFormat="1" ht="59.25" customHeight="1">
      <c r="A1" s="129" t="s">
        <v>0</v>
      </c>
      <c r="B1" s="130" t="s">
        <v>54</v>
      </c>
      <c r="C1" s="131" t="s">
        <v>55</v>
      </c>
      <c r="D1" s="132" t="s">
        <v>56</v>
      </c>
      <c r="E1" s="133" t="s">
        <v>428</v>
      </c>
      <c r="F1" s="120" t="s">
        <v>376</v>
      </c>
      <c r="G1" s="121" t="s">
        <v>477</v>
      </c>
      <c r="H1" s="130" t="s">
        <v>57</v>
      </c>
      <c r="I1" s="133" t="s">
        <v>429</v>
      </c>
      <c r="J1" s="130" t="s">
        <v>58</v>
      </c>
      <c r="K1" s="134" t="s">
        <v>431</v>
      </c>
      <c r="L1" s="132" t="s">
        <v>59</v>
      </c>
      <c r="M1" s="121" t="s">
        <v>433</v>
      </c>
      <c r="N1" s="120" t="s">
        <v>60</v>
      </c>
      <c r="O1" s="133" t="s">
        <v>434</v>
      </c>
      <c r="P1" s="130" t="s">
        <v>61</v>
      </c>
      <c r="Q1" s="133" t="s">
        <v>435</v>
      </c>
      <c r="R1" s="130" t="s">
        <v>62</v>
      </c>
      <c r="S1" s="134" t="s">
        <v>437</v>
      </c>
      <c r="T1" s="132" t="s">
        <v>63</v>
      </c>
      <c r="U1" s="134" t="s">
        <v>450</v>
      </c>
      <c r="V1" s="132" t="s">
        <v>80</v>
      </c>
      <c r="W1" s="132" t="s">
        <v>64</v>
      </c>
      <c r="X1" s="130" t="s">
        <v>65</v>
      </c>
      <c r="Y1" s="133" t="s">
        <v>439</v>
      </c>
      <c r="Z1" s="130" t="s">
        <v>66</v>
      </c>
      <c r="AA1" s="134" t="s">
        <v>440</v>
      </c>
      <c r="AB1" s="132" t="s">
        <v>67</v>
      </c>
      <c r="AC1" s="134" t="s">
        <v>441</v>
      </c>
      <c r="AD1" s="132" t="s">
        <v>68</v>
      </c>
      <c r="AE1" s="134" t="s">
        <v>442</v>
      </c>
      <c r="AF1" s="120" t="s">
        <v>69</v>
      </c>
      <c r="AG1" s="121" t="s">
        <v>443</v>
      </c>
      <c r="AH1" s="132" t="s">
        <v>70</v>
      </c>
      <c r="AI1" s="134" t="s">
        <v>445</v>
      </c>
      <c r="AJ1" s="132" t="s">
        <v>71</v>
      </c>
      <c r="AK1" s="134" t="s">
        <v>447</v>
      </c>
      <c r="AL1" s="132" t="s">
        <v>72</v>
      </c>
      <c r="AM1" s="134" t="s">
        <v>448</v>
      </c>
      <c r="AN1" s="135" t="s">
        <v>73</v>
      </c>
      <c r="AO1" s="135" t="s">
        <v>74</v>
      </c>
      <c r="AP1" s="136" t="s">
        <v>75</v>
      </c>
      <c r="AQ1" s="132" t="s">
        <v>76</v>
      </c>
      <c r="AR1" s="134" t="s">
        <v>449</v>
      </c>
      <c r="AS1" s="136" t="s">
        <v>77</v>
      </c>
      <c r="AT1" s="136" t="s">
        <v>78</v>
      </c>
      <c r="AU1" s="136" t="s">
        <v>79</v>
      </c>
    </row>
    <row r="2" spans="1:47" s="138" customFormat="1" ht="132">
      <c r="A2" s="129" t="s">
        <v>413</v>
      </c>
      <c r="B2" s="124" t="s">
        <v>505</v>
      </c>
      <c r="C2" s="125" t="s">
        <v>506</v>
      </c>
      <c r="D2" s="137" t="s">
        <v>507</v>
      </c>
      <c r="E2" s="137"/>
      <c r="F2" s="137" t="s">
        <v>508</v>
      </c>
      <c r="G2" s="137"/>
      <c r="H2" s="126" t="s">
        <v>497</v>
      </c>
      <c r="I2" s="126"/>
      <c r="J2" s="126" t="s">
        <v>509</v>
      </c>
      <c r="K2" s="126"/>
      <c r="L2" s="126" t="s">
        <v>509</v>
      </c>
      <c r="M2" s="126"/>
      <c r="N2" s="126" t="s">
        <v>509</v>
      </c>
      <c r="O2" s="126"/>
      <c r="P2" s="126" t="s">
        <v>509</v>
      </c>
      <c r="Q2" s="126"/>
      <c r="R2" s="126" t="s">
        <v>497</v>
      </c>
      <c r="S2" s="126"/>
      <c r="T2" s="126" t="s">
        <v>509</v>
      </c>
      <c r="U2" s="126"/>
      <c r="V2" s="126" t="s">
        <v>498</v>
      </c>
      <c r="W2" s="126" t="s">
        <v>510</v>
      </c>
      <c r="X2" s="126" t="s">
        <v>655</v>
      </c>
      <c r="Y2" s="126"/>
      <c r="Z2" s="126" t="s">
        <v>511</v>
      </c>
      <c r="AA2" s="126"/>
      <c r="AB2" s="137" t="s">
        <v>656</v>
      </c>
      <c r="AC2" s="137"/>
      <c r="AD2" s="126" t="s">
        <v>653</v>
      </c>
      <c r="AE2" s="126"/>
      <c r="AF2" s="126" t="s">
        <v>497</v>
      </c>
      <c r="AG2" s="126"/>
      <c r="AH2" s="126" t="s">
        <v>654</v>
      </c>
      <c r="AI2" s="126"/>
      <c r="AJ2" s="126" t="s">
        <v>480</v>
      </c>
      <c r="AK2" s="126"/>
      <c r="AL2" s="126" t="s">
        <v>512</v>
      </c>
      <c r="AM2" s="126"/>
      <c r="AN2" s="126" t="s">
        <v>491</v>
      </c>
      <c r="AO2" s="126" t="s">
        <v>513</v>
      </c>
      <c r="AP2" s="126" t="s">
        <v>514</v>
      </c>
      <c r="AQ2" s="126" t="s">
        <v>515</v>
      </c>
      <c r="AR2" s="126"/>
      <c r="AS2" s="126" t="s">
        <v>491</v>
      </c>
      <c r="AT2" s="126" t="s">
        <v>516</v>
      </c>
      <c r="AU2" s="126" t="s">
        <v>516</v>
      </c>
    </row>
    <row r="3" spans="2:47" ht="15" hidden="1">
      <c r="B3" s="89" t="s">
        <v>304</v>
      </c>
      <c r="C3" s="106" t="s">
        <v>305</v>
      </c>
      <c r="D3" s="89" t="s">
        <v>362</v>
      </c>
      <c r="E3" s="89" t="s">
        <v>306</v>
      </c>
      <c r="F3" s="89" t="s">
        <v>410</v>
      </c>
      <c r="G3" s="89" t="s">
        <v>476</v>
      </c>
      <c r="H3" s="89" t="s">
        <v>363</v>
      </c>
      <c r="I3" s="89" t="s">
        <v>307</v>
      </c>
      <c r="J3" s="89" t="s">
        <v>430</v>
      </c>
      <c r="K3" s="89" t="s">
        <v>308</v>
      </c>
      <c r="L3" s="89" t="s">
        <v>432</v>
      </c>
      <c r="M3" s="89" t="s">
        <v>309</v>
      </c>
      <c r="N3" s="89" t="s">
        <v>366</v>
      </c>
      <c r="O3" s="89" t="s">
        <v>310</v>
      </c>
      <c r="P3" s="89" t="s">
        <v>367</v>
      </c>
      <c r="Q3" s="89" t="s">
        <v>311</v>
      </c>
      <c r="R3" s="89" t="s">
        <v>436</v>
      </c>
      <c r="S3" s="89" t="s">
        <v>312</v>
      </c>
      <c r="T3" s="89" t="s">
        <v>438</v>
      </c>
      <c r="U3" s="89" t="s">
        <v>313</v>
      </c>
      <c r="V3" s="89" t="s">
        <v>314</v>
      </c>
      <c r="W3" s="89" t="s">
        <v>315</v>
      </c>
      <c r="X3" s="89" t="s">
        <v>414</v>
      </c>
      <c r="Y3" s="89" t="s">
        <v>316</v>
      </c>
      <c r="Z3" s="89" t="s">
        <v>416</v>
      </c>
      <c r="AA3" s="89" t="s">
        <v>317</v>
      </c>
      <c r="AB3" s="89" t="s">
        <v>418</v>
      </c>
      <c r="AC3" s="89" t="s">
        <v>318</v>
      </c>
      <c r="AD3" s="89" t="s">
        <v>420</v>
      </c>
      <c r="AE3" s="89" t="s">
        <v>319</v>
      </c>
      <c r="AF3" s="89" t="s">
        <v>422</v>
      </c>
      <c r="AG3" s="89" t="s">
        <v>320</v>
      </c>
      <c r="AH3" s="89" t="s">
        <v>444</v>
      </c>
      <c r="AI3" s="89" t="s">
        <v>321</v>
      </c>
      <c r="AJ3" s="89" t="s">
        <v>446</v>
      </c>
      <c r="AK3" s="89" t="s">
        <v>322</v>
      </c>
      <c r="AL3" s="89" t="s">
        <v>426</v>
      </c>
      <c r="AM3" s="89" t="s">
        <v>323</v>
      </c>
      <c r="AN3" s="89" t="s">
        <v>324</v>
      </c>
      <c r="AO3" s="89" t="s">
        <v>325</v>
      </c>
      <c r="AP3" s="89" t="s">
        <v>326</v>
      </c>
      <c r="AQ3" s="89" t="s">
        <v>424</v>
      </c>
      <c r="AR3" s="89" t="s">
        <v>327</v>
      </c>
      <c r="AS3" s="89" t="s">
        <v>328</v>
      </c>
      <c r="AT3" s="89" t="s">
        <v>329</v>
      </c>
      <c r="AU3" s="89" t="s">
        <v>330</v>
      </c>
    </row>
    <row r="4" spans="2:47" ht="15">
      <c r="B4" s="89" t="s">
        <v>685</v>
      </c>
      <c r="C4" s="150">
        <v>31415967125</v>
      </c>
      <c r="D4" s="89" t="s">
        <v>697</v>
      </c>
      <c r="E4" s="89">
        <f>IF(D4="univ. bacc. oec.",1,IF(D4="mag. oec.",2,IF(D4="univ. Spec. Oec.",3,IF(D4="mr.sc.",4,IF(D4="dr. sc.",5,IF(D4="ostalo",6,0))))))</f>
        <v>6</v>
      </c>
      <c r="F4" s="89" t="s">
        <v>470</v>
      </c>
      <c r="G4" s="89" t="e">
        <f>NA()</f>
        <v>#N/A</v>
      </c>
      <c r="H4" s="89" t="s">
        <v>686</v>
      </c>
      <c r="I4" s="89">
        <f>IF(H4="Žensko",1,IF(H4="Muško",2,0))</f>
        <v>2</v>
      </c>
      <c r="J4" s="89" t="s">
        <v>705</v>
      </c>
      <c r="K4" s="89">
        <f>IF(J4="do 35 godina",1,IF(J4="od 36 do 45 godina",2,IF(J4="od 46 - 55 godina",3,IF(J4="iznad 56 godina",4,0))))</f>
        <v>2</v>
      </c>
      <c r="L4" s="89" t="s">
        <v>687</v>
      </c>
      <c r="M4" s="89">
        <f>IF(L4="Domaće",1,IF(L4="Strano",2,0))</f>
        <v>2</v>
      </c>
      <c r="N4" s="89" t="s">
        <v>678</v>
      </c>
      <c r="O4" s="89">
        <f>IF(N4="DA",1,IF(N4="NE",2,0))</f>
        <v>2</v>
      </c>
      <c r="P4" s="89" t="s">
        <v>678</v>
      </c>
      <c r="Q4" s="89">
        <f>IF(P4="DA",1,IF(P4="NE",2,0))</f>
        <v>2</v>
      </c>
      <c r="R4" s="89" t="s">
        <v>678</v>
      </c>
      <c r="S4" s="89">
        <f>IF(R4="DA",1,IF(R4="NE",2,0))</f>
        <v>2</v>
      </c>
      <c r="T4" s="89" t="s">
        <v>678</v>
      </c>
      <c r="U4" s="89">
        <f>IF(T4="DA",1,IF(T4="NE",2,0))</f>
        <v>2</v>
      </c>
      <c r="V4" s="91">
        <v>1</v>
      </c>
      <c r="W4" s="91">
        <v>1</v>
      </c>
      <c r="X4" s="89" t="s">
        <v>678</v>
      </c>
      <c r="Y4" s="89">
        <f>IF(X4="DA",1,IF(X4="NE",2,0))</f>
        <v>2</v>
      </c>
      <c r="AA4" s="89">
        <f>IF(Z4="Poslovna",1,IF(Z4="Rodbinska",2,IF(Z4="Poslovna i rodbinska",3,IF(Z4="Ostala",4,5))))</f>
        <v>5</v>
      </c>
      <c r="AB4" s="89" t="s">
        <v>676</v>
      </c>
      <c r="AC4" s="89">
        <f>IF(AB4="DA",1,IF(AB4="NE",2,0))</f>
        <v>1</v>
      </c>
      <c r="AD4" s="89" t="s">
        <v>688</v>
      </c>
      <c r="AE4" s="89">
        <f>IF(AD4="Poslovna",1,IF(AD4="Rodbinska",2,IF(AD4="Poslovna i rodbinska",3,IF(AD4="Ostala",4,5))))</f>
        <v>1</v>
      </c>
      <c r="AF4" s="89" t="s">
        <v>676</v>
      </c>
      <c r="AG4" s="89">
        <f>IF(AF4="DA",1,IF(AF4="NE",2,0))</f>
        <v>1</v>
      </c>
      <c r="AH4" s="89" t="s">
        <v>676</v>
      </c>
      <c r="AI4" s="89">
        <f>IF(AH4="DA",1,IF(AH4="NE",2,0))</f>
        <v>1</v>
      </c>
      <c r="AJ4" s="89" t="s">
        <v>689</v>
      </c>
      <c r="AK4" s="89">
        <f>IF(AJ4="Revizijski odbor",1,IF(AJ4="Odbor za imenovanja",2,IF(AJ4="Odbor za nagrađivanja",3,IF(AJ4="Revizijski odbor i odbor za imenovanja",4,IF(AJ4="Revizijski odbor i odbor za nagrađivanja",5,IF(AJ4="Odbor za imenovanja i odbor za nagrađivanja",6,IF(AJ4="Ostalo",7,8)))))))</f>
        <v>1</v>
      </c>
      <c r="AL4" s="89" t="s">
        <v>678</v>
      </c>
      <c r="AM4" s="89">
        <f>IF(AL4="DA",1,IF(AL4="NE",2,0))</f>
        <v>2</v>
      </c>
      <c r="AN4" s="91"/>
      <c r="AO4" s="91"/>
      <c r="AP4" s="91"/>
      <c r="AQ4" s="89" t="s">
        <v>678</v>
      </c>
      <c r="AR4" s="89">
        <f>IF(AQ4="DA",1,IF(AQ4="NE",2,0))</f>
        <v>2</v>
      </c>
      <c r="AS4" s="91"/>
      <c r="AT4" s="91"/>
      <c r="AU4" s="91"/>
    </row>
    <row r="5" spans="2:43" ht="15">
      <c r="B5" s="89" t="s">
        <v>690</v>
      </c>
      <c r="C5" s="150">
        <v>50190689103</v>
      </c>
      <c r="D5" s="89" t="s">
        <v>707</v>
      </c>
      <c r="F5" s="89" t="s">
        <v>470</v>
      </c>
      <c r="H5" s="89" t="s">
        <v>686</v>
      </c>
      <c r="J5" s="89" t="s">
        <v>704</v>
      </c>
      <c r="L5" s="89" t="s">
        <v>687</v>
      </c>
      <c r="N5" s="89" t="s">
        <v>678</v>
      </c>
      <c r="P5" s="89" t="s">
        <v>678</v>
      </c>
      <c r="R5" s="89" t="s">
        <v>678</v>
      </c>
      <c r="T5" s="89" t="s">
        <v>678</v>
      </c>
      <c r="V5" s="89">
        <v>1</v>
      </c>
      <c r="W5" s="89">
        <v>1</v>
      </c>
      <c r="X5" s="89" t="s">
        <v>678</v>
      </c>
      <c r="AB5" s="89" t="s">
        <v>676</v>
      </c>
      <c r="AD5" s="89" t="s">
        <v>688</v>
      </c>
      <c r="AF5" s="89" t="s">
        <v>676</v>
      </c>
      <c r="AH5" s="89" t="s">
        <v>678</v>
      </c>
      <c r="AL5" s="89" t="s">
        <v>678</v>
      </c>
      <c r="AQ5" s="89" t="s">
        <v>678</v>
      </c>
    </row>
    <row r="6" spans="2:43" ht="15">
      <c r="B6" s="89" t="s">
        <v>691</v>
      </c>
      <c r="C6" s="106" t="s">
        <v>692</v>
      </c>
      <c r="D6" s="89" t="s">
        <v>707</v>
      </c>
      <c r="F6" s="89" t="s">
        <v>470</v>
      </c>
      <c r="H6" s="89" t="s">
        <v>686</v>
      </c>
      <c r="J6" s="89" t="s">
        <v>683</v>
      </c>
      <c r="L6" s="89" t="s">
        <v>687</v>
      </c>
      <c r="N6" s="89" t="s">
        <v>678</v>
      </c>
      <c r="P6" s="89" t="s">
        <v>678</v>
      </c>
      <c r="R6" s="89" t="s">
        <v>678</v>
      </c>
      <c r="T6" s="89" t="s">
        <v>678</v>
      </c>
      <c r="V6" s="89">
        <v>1</v>
      </c>
      <c r="W6" s="89">
        <v>2</v>
      </c>
      <c r="X6" s="89" t="s">
        <v>678</v>
      </c>
      <c r="AB6" s="89" t="s">
        <v>676</v>
      </c>
      <c r="AD6" s="89" t="s">
        <v>688</v>
      </c>
      <c r="AF6" s="89" t="s">
        <v>676</v>
      </c>
      <c r="AH6" s="89" t="s">
        <v>676</v>
      </c>
      <c r="AJ6" s="89" t="s">
        <v>689</v>
      </c>
      <c r="AL6" s="89" t="s">
        <v>678</v>
      </c>
      <c r="AQ6" s="89" t="s">
        <v>678</v>
      </c>
    </row>
    <row r="7" spans="2:47" ht="15">
      <c r="B7" s="89" t="s">
        <v>693</v>
      </c>
      <c r="C7" s="106" t="s">
        <v>694</v>
      </c>
      <c r="D7" s="89" t="s">
        <v>697</v>
      </c>
      <c r="F7" s="89" t="s">
        <v>470</v>
      </c>
      <c r="H7" s="89" t="s">
        <v>686</v>
      </c>
      <c r="J7" s="89" t="s">
        <v>706</v>
      </c>
      <c r="L7" s="89" t="s">
        <v>687</v>
      </c>
      <c r="N7" s="89" t="s">
        <v>678</v>
      </c>
      <c r="P7" s="89" t="s">
        <v>678</v>
      </c>
      <c r="R7" s="89" t="s">
        <v>678</v>
      </c>
      <c r="T7" s="89" t="s">
        <v>678</v>
      </c>
      <c r="V7" s="89">
        <v>1</v>
      </c>
      <c r="W7" s="89">
        <v>2</v>
      </c>
      <c r="X7" s="89" t="s">
        <v>678</v>
      </c>
      <c r="AB7" s="89" t="s">
        <v>676</v>
      </c>
      <c r="AD7" s="89" t="s">
        <v>688</v>
      </c>
      <c r="AF7" s="89" t="s">
        <v>676</v>
      </c>
      <c r="AH7" s="89" t="s">
        <v>676</v>
      </c>
      <c r="AJ7" s="89" t="s">
        <v>689</v>
      </c>
      <c r="AL7" s="89" t="s">
        <v>678</v>
      </c>
      <c r="AQ7" s="89" t="s">
        <v>676</v>
      </c>
      <c r="AS7" s="89">
        <v>1</v>
      </c>
      <c r="AT7" s="89">
        <v>0</v>
      </c>
      <c r="AU7" s="89">
        <v>0</v>
      </c>
    </row>
    <row r="8" spans="2:43" ht="15">
      <c r="B8" s="89" t="s">
        <v>695</v>
      </c>
      <c r="C8" s="106" t="s">
        <v>696</v>
      </c>
      <c r="D8" s="89" t="s">
        <v>697</v>
      </c>
      <c r="F8" s="89" t="s">
        <v>465</v>
      </c>
      <c r="H8" s="89" t="s">
        <v>686</v>
      </c>
      <c r="J8" s="89" t="s">
        <v>705</v>
      </c>
      <c r="L8" s="89" t="s">
        <v>684</v>
      </c>
      <c r="N8" s="89" t="s">
        <v>676</v>
      </c>
      <c r="P8" s="89" t="s">
        <v>678</v>
      </c>
      <c r="R8" s="89" t="s">
        <v>678</v>
      </c>
      <c r="T8" s="89" t="s">
        <v>676</v>
      </c>
      <c r="V8" s="89">
        <v>1</v>
      </c>
      <c r="W8" s="89">
        <v>4</v>
      </c>
      <c r="X8" s="89" t="s">
        <v>678</v>
      </c>
      <c r="AB8" s="89" t="s">
        <v>678</v>
      </c>
      <c r="AD8" s="89" t="s">
        <v>697</v>
      </c>
      <c r="AF8" s="89" t="s">
        <v>676</v>
      </c>
      <c r="AH8" s="89" t="s">
        <v>678</v>
      </c>
      <c r="AL8" s="89" t="s">
        <v>678</v>
      </c>
      <c r="AQ8" s="89" t="s">
        <v>678</v>
      </c>
    </row>
    <row r="10" ht="15">
      <c r="G10" s="108"/>
    </row>
    <row r="11" ht="15">
      <c r="G11" s="108"/>
    </row>
    <row r="12" ht="15">
      <c r="G12" s="108"/>
    </row>
    <row r="13" ht="15">
      <c r="G13" s="108"/>
    </row>
    <row r="14" ht="15">
      <c r="G14" s="108"/>
    </row>
    <row r="15" ht="15">
      <c r="G15" s="108"/>
    </row>
    <row r="16" ht="15">
      <c r="G16" s="108"/>
    </row>
    <row r="17" ht="15">
      <c r="G17" s="108"/>
    </row>
    <row r="18" ht="15">
      <c r="G18" s="108"/>
    </row>
    <row r="19" ht="15">
      <c r="G19" s="108"/>
    </row>
    <row r="20" ht="15">
      <c r="G20" s="108"/>
    </row>
    <row r="21" ht="15">
      <c r="G21" s="108"/>
    </row>
    <row r="22" ht="15">
      <c r="G22" s="128"/>
    </row>
    <row r="110" ht="15">
      <c r="F110" s="114" t="s">
        <v>461</v>
      </c>
    </row>
    <row r="111" ht="15">
      <c r="F111" s="114" t="s">
        <v>462</v>
      </c>
    </row>
    <row r="112" ht="15">
      <c r="F112" s="114" t="s">
        <v>463</v>
      </c>
    </row>
    <row r="113" ht="15">
      <c r="F113" s="114" t="s">
        <v>464</v>
      </c>
    </row>
    <row r="114" ht="15">
      <c r="F114" s="114" t="s">
        <v>465</v>
      </c>
    </row>
    <row r="115" ht="15">
      <c r="F115" s="114" t="s">
        <v>466</v>
      </c>
    </row>
    <row r="116" ht="15">
      <c r="F116" s="114" t="s">
        <v>467</v>
      </c>
    </row>
    <row r="117" ht="15">
      <c r="F117" s="114" t="s">
        <v>468</v>
      </c>
    </row>
    <row r="118" ht="15">
      <c r="F118" s="114" t="s">
        <v>469</v>
      </c>
    </row>
    <row r="119" ht="15">
      <c r="F119" s="114" t="s">
        <v>470</v>
      </c>
    </row>
    <row r="120" ht="15">
      <c r="F120" s="114" t="s">
        <v>471</v>
      </c>
    </row>
    <row r="121" ht="15">
      <c r="F121" s="114" t="s">
        <v>472</v>
      </c>
    </row>
    <row r="122" ht="15">
      <c r="F122" s="115" t="s">
        <v>473</v>
      </c>
    </row>
  </sheetData>
  <sheetProtection sheet="1" objects="1" scenarios="1" insertRows="0" deleteRows="0"/>
  <dataValidations count="8">
    <dataValidation type="list" allowBlank="1" showInputMessage="1" showErrorMessage="1" sqref="D4">
      <formula1>"univ. bacc. oec.,mag. oec.,univ. spec. oec., mr.sc.,dr. sc.,ostalo"</formula1>
    </dataValidation>
    <dataValidation type="list" allowBlank="1" showInputMessage="1" showErrorMessage="1" sqref="H4">
      <formula1>"Žensko,Muško"</formula1>
    </dataValidation>
    <dataValidation type="list" allowBlank="1" showInputMessage="1" showErrorMessage="1" sqref="J4">
      <formula1>"do 35 godina,od 36 do 45 godina,od 46 - 55 godina,iznad 56 godina"</formula1>
    </dataValidation>
    <dataValidation type="list" allowBlank="1" showInputMessage="1" showErrorMessage="1" sqref="L4">
      <formula1>"Domaće,Strano"</formula1>
    </dataValidation>
    <dataValidation type="list" allowBlank="1" showInputMessage="1" showErrorMessage="1" sqref="AQ4 N4 P4 R4 T4 X4 AB4 AF4 AH4 AL4">
      <formula1>"DA,NE"</formula1>
    </dataValidation>
    <dataValidation type="list" allowBlank="1" showInputMessage="1" showErrorMessage="1" sqref="AD4 Z4">
      <formula1>"Poslovna,Rodbinska,Poslovna i rodbinska,Ostala"</formula1>
    </dataValidation>
    <dataValidation type="list" allowBlank="1" showInputMessage="1" showErrorMessage="1" sqref="AJ4">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
      <formula1>$F$110:$F$122</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6"/>
  <sheetViews>
    <sheetView showGridLines="0" zoomScalePageLayoutView="0" workbookViewId="0" topLeftCell="A22">
      <selection activeCell="E18" sqref="E18"/>
    </sheetView>
  </sheetViews>
  <sheetFormatPr defaultColWidth="9.140625" defaultRowHeight="15"/>
  <cols>
    <col min="1" max="1" width="31.00390625" style="11" customWidth="1"/>
    <col min="2" max="2" width="23.7109375" style="11" customWidth="1"/>
    <col min="3" max="3" width="10.7109375" style="11" hidden="1" customWidth="1"/>
    <col min="4" max="4" width="56.8515625" style="11" customWidth="1"/>
    <col min="5" max="16384" width="9.140625" style="11" customWidth="1"/>
  </cols>
  <sheetData>
    <row r="1" spans="1:4" ht="27" customHeight="1">
      <c r="A1" s="1" t="s">
        <v>0</v>
      </c>
      <c r="B1" s="1" t="s">
        <v>1</v>
      </c>
      <c r="C1" s="1" t="s">
        <v>303</v>
      </c>
      <c r="D1" s="1" t="s">
        <v>413</v>
      </c>
    </row>
    <row r="2" spans="1:4" ht="60">
      <c r="A2" s="30" t="s">
        <v>81</v>
      </c>
      <c r="B2" s="76" t="s">
        <v>676</v>
      </c>
      <c r="C2" s="53">
        <f>IF(B2="DA",1,IF(B2="NE",2,0))</f>
        <v>1</v>
      </c>
      <c r="D2" s="6" t="s">
        <v>561</v>
      </c>
    </row>
    <row r="3" spans="1:4" ht="48">
      <c r="A3" s="34" t="s">
        <v>82</v>
      </c>
      <c r="B3" s="101">
        <v>3</v>
      </c>
      <c r="C3" s="53"/>
      <c r="D3" s="6" t="s">
        <v>491</v>
      </c>
    </row>
    <row r="4" spans="1:4" ht="72">
      <c r="A4" s="34" t="s">
        <v>83</v>
      </c>
      <c r="B4" s="101">
        <v>3</v>
      </c>
      <c r="C4" s="53"/>
      <c r="D4" s="6" t="s">
        <v>562</v>
      </c>
    </row>
    <row r="5" spans="1:4" ht="60">
      <c r="A5" s="34" t="s">
        <v>84</v>
      </c>
      <c r="B5" s="101">
        <v>0</v>
      </c>
      <c r="C5" s="53"/>
      <c r="D5" s="6" t="s">
        <v>563</v>
      </c>
    </row>
    <row r="6" spans="1:4" ht="84">
      <c r="A6" s="30" t="s">
        <v>85</v>
      </c>
      <c r="B6" s="76" t="s">
        <v>678</v>
      </c>
      <c r="C6" s="53">
        <f>IF(B6="DA",1,IF(B6="NE",2,3))</f>
        <v>2</v>
      </c>
      <c r="D6" s="6" t="s">
        <v>564</v>
      </c>
    </row>
    <row r="7" spans="1:4" ht="35.25" customHeight="1">
      <c r="A7" s="30" t="s">
        <v>86</v>
      </c>
      <c r="B7" s="72"/>
      <c r="C7" s="53" t="e">
        <f>#VALUE!</f>
        <v>#VALUE!</v>
      </c>
      <c r="D7" s="6" t="s">
        <v>480</v>
      </c>
    </row>
    <row r="8" spans="1:4" ht="48">
      <c r="A8" s="30" t="s">
        <v>87</v>
      </c>
      <c r="B8" s="76" t="s">
        <v>676</v>
      </c>
      <c r="C8" s="53">
        <f>IF(B8="DA",1,IF(B8="NE",2,3))</f>
        <v>1</v>
      </c>
      <c r="D8" s="6" t="s">
        <v>565</v>
      </c>
    </row>
    <row r="9" spans="1:4" ht="72">
      <c r="A9" s="48" t="s">
        <v>88</v>
      </c>
      <c r="B9" s="101">
        <v>3</v>
      </c>
      <c r="C9" s="53"/>
      <c r="D9" s="6" t="s">
        <v>664</v>
      </c>
    </row>
    <row r="10" spans="1:4" ht="72">
      <c r="A10" s="48" t="s">
        <v>89</v>
      </c>
      <c r="B10" s="101">
        <v>3</v>
      </c>
      <c r="C10" s="53"/>
      <c r="D10" s="6" t="s">
        <v>566</v>
      </c>
    </row>
    <row r="11" spans="1:4" ht="78.75" customHeight="1">
      <c r="A11" s="30" t="s">
        <v>90</v>
      </c>
      <c r="B11" s="76" t="s">
        <v>676</v>
      </c>
      <c r="C11" s="53">
        <f>IF(B11="DA",1,IF(B11="NE",2,3))</f>
        <v>1</v>
      </c>
      <c r="D11" s="6" t="s">
        <v>567</v>
      </c>
    </row>
    <row r="12" spans="1:4" ht="30" customHeight="1">
      <c r="A12" s="30" t="s">
        <v>91</v>
      </c>
      <c r="B12" s="76" t="s">
        <v>676</v>
      </c>
      <c r="C12" s="53">
        <f>IF(B12="DA",1,IF(B12="NE",2,3))</f>
        <v>1</v>
      </c>
      <c r="D12" s="6" t="s">
        <v>618</v>
      </c>
    </row>
    <row r="13" spans="1:4" s="25" customFormat="1" ht="60">
      <c r="A13" s="30" t="s">
        <v>92</v>
      </c>
      <c r="B13" s="76" t="s">
        <v>676</v>
      </c>
      <c r="C13" s="53">
        <f>IF(B13="DA",1,IF(B13="NE",2,0))</f>
        <v>1</v>
      </c>
      <c r="D13" s="6" t="s">
        <v>568</v>
      </c>
    </row>
    <row r="14" spans="1:4" ht="48">
      <c r="A14" s="34" t="s">
        <v>93</v>
      </c>
      <c r="B14" s="101">
        <v>3</v>
      </c>
      <c r="C14" s="53"/>
      <c r="D14" s="6" t="s">
        <v>491</v>
      </c>
    </row>
    <row r="15" spans="1:4" ht="72">
      <c r="A15" s="48" t="s">
        <v>94</v>
      </c>
      <c r="B15" s="101">
        <v>3</v>
      </c>
      <c r="C15" s="53"/>
      <c r="D15" s="6" t="s">
        <v>569</v>
      </c>
    </row>
    <row r="16" spans="1:4" ht="72">
      <c r="A16" s="48" t="s">
        <v>95</v>
      </c>
      <c r="B16" s="101">
        <v>0</v>
      </c>
      <c r="C16" s="53"/>
      <c r="D16" s="6" t="s">
        <v>569</v>
      </c>
    </row>
    <row r="17" spans="1:4" ht="84">
      <c r="A17" s="30" t="s">
        <v>96</v>
      </c>
      <c r="B17" s="76" t="s">
        <v>678</v>
      </c>
      <c r="C17" s="53">
        <f>IF(B17="DA",1,IF(B17="NE",2,3))</f>
        <v>2</v>
      </c>
      <c r="D17" s="6" t="s">
        <v>570</v>
      </c>
    </row>
    <row r="18" spans="1:4" s="25" customFormat="1" ht="31.5" customHeight="1">
      <c r="A18" s="30" t="s">
        <v>97</v>
      </c>
      <c r="B18" s="76"/>
      <c r="C18" s="53" t="e">
        <f>#VALUE!</f>
        <v>#VALUE!</v>
      </c>
      <c r="D18" s="6" t="s">
        <v>480</v>
      </c>
    </row>
    <row r="19" spans="1:4" s="25" customFormat="1" ht="48">
      <c r="A19" s="30" t="s">
        <v>98</v>
      </c>
      <c r="B19" s="76" t="s">
        <v>678</v>
      </c>
      <c r="C19" s="53">
        <f>IF(B19="DA",1,IF(B19="NE",2,3))</f>
        <v>2</v>
      </c>
      <c r="D19" s="6" t="s">
        <v>571</v>
      </c>
    </row>
    <row r="20" spans="1:4" s="25" customFormat="1" ht="72">
      <c r="A20" s="48" t="s">
        <v>99</v>
      </c>
      <c r="B20" s="101"/>
      <c r="C20" s="53"/>
      <c r="D20" s="6" t="s">
        <v>665</v>
      </c>
    </row>
    <row r="21" spans="1:4" ht="72">
      <c r="A21" s="48" t="s">
        <v>100</v>
      </c>
      <c r="B21" s="101"/>
      <c r="C21" s="53"/>
      <c r="D21" s="6" t="s">
        <v>572</v>
      </c>
    </row>
    <row r="22" spans="1:4" s="25" customFormat="1" ht="48">
      <c r="A22" s="50" t="s">
        <v>101</v>
      </c>
      <c r="B22" s="76" t="s">
        <v>678</v>
      </c>
      <c r="C22" s="53">
        <f>IF(B22="DA",1,IF(B22="NE",2,3))</f>
        <v>2</v>
      </c>
      <c r="D22" s="6" t="s">
        <v>573</v>
      </c>
    </row>
    <row r="23" spans="1:4" s="25" customFormat="1" ht="29.25" customHeight="1">
      <c r="A23" s="50" t="s">
        <v>102</v>
      </c>
      <c r="B23" s="76"/>
      <c r="C23" s="53">
        <f>IF(B23="DA",1,IF(B23="NE",2,3))</f>
        <v>3</v>
      </c>
      <c r="D23" s="6" t="s">
        <v>480</v>
      </c>
    </row>
    <row r="24" spans="1:4" s="25" customFormat="1" ht="60">
      <c r="A24" s="50" t="s">
        <v>103</v>
      </c>
      <c r="B24" s="76" t="s">
        <v>676</v>
      </c>
      <c r="C24" s="54">
        <f>IF(B24="DA",1,IF(B24="NE",2,0))</f>
        <v>1</v>
      </c>
      <c r="D24" s="6" t="s">
        <v>574</v>
      </c>
    </row>
    <row r="25" spans="1:4" ht="48">
      <c r="A25" s="34" t="s">
        <v>104</v>
      </c>
      <c r="B25" s="101">
        <v>3</v>
      </c>
      <c r="C25" s="54"/>
      <c r="D25" s="12" t="s">
        <v>491</v>
      </c>
    </row>
    <row r="26" spans="1:4" s="16" customFormat="1" ht="72">
      <c r="A26" s="46" t="s">
        <v>105</v>
      </c>
      <c r="B26" s="84">
        <v>3</v>
      </c>
      <c r="C26" s="54"/>
      <c r="D26" s="12" t="s">
        <v>575</v>
      </c>
    </row>
    <row r="27" spans="1:4" ht="72">
      <c r="A27" s="34" t="s">
        <v>106</v>
      </c>
      <c r="B27" s="101">
        <v>0</v>
      </c>
      <c r="C27" s="54"/>
      <c r="D27" s="12" t="s">
        <v>575</v>
      </c>
    </row>
    <row r="28" spans="1:4" ht="84">
      <c r="A28" s="30" t="s">
        <v>107</v>
      </c>
      <c r="B28" s="76" t="s">
        <v>678</v>
      </c>
      <c r="C28" s="54">
        <f>IF(B28="DA",1,IF(B28="NE",2,3))</f>
        <v>2</v>
      </c>
      <c r="D28" s="12" t="s">
        <v>576</v>
      </c>
    </row>
    <row r="29" spans="1:4" ht="36">
      <c r="A29" s="30" t="s">
        <v>108</v>
      </c>
      <c r="B29" s="72"/>
      <c r="C29" s="54" t="e">
        <f>#VALUE!</f>
        <v>#VALUE!</v>
      </c>
      <c r="D29" s="6" t="s">
        <v>480</v>
      </c>
    </row>
    <row r="30" spans="1:4" s="25" customFormat="1" ht="48">
      <c r="A30" s="30" t="s">
        <v>109</v>
      </c>
      <c r="B30" s="72" t="s">
        <v>678</v>
      </c>
      <c r="C30" s="54">
        <f>IF(B30="DA",1,IF(B30="NE",2,3))</f>
        <v>2</v>
      </c>
      <c r="D30" s="12" t="s">
        <v>577</v>
      </c>
    </row>
    <row r="31" spans="1:4" ht="48">
      <c r="A31" s="34" t="s">
        <v>110</v>
      </c>
      <c r="B31" s="101"/>
      <c r="C31" s="54"/>
      <c r="D31" s="12" t="s">
        <v>491</v>
      </c>
    </row>
    <row r="32" spans="1:4" s="16" customFormat="1" ht="72">
      <c r="A32" s="46" t="s">
        <v>111</v>
      </c>
      <c r="B32" s="84"/>
      <c r="C32" s="54"/>
      <c r="D32" s="12" t="s">
        <v>578</v>
      </c>
    </row>
    <row r="33" spans="1:4" ht="30" customHeight="1">
      <c r="A33" s="30" t="s">
        <v>112</v>
      </c>
      <c r="B33" s="76" t="s">
        <v>678</v>
      </c>
      <c r="C33" s="54">
        <f>IF(B33="DA",1,IF(B33="NE",2,0))</f>
        <v>2</v>
      </c>
      <c r="D33" s="12" t="s">
        <v>549</v>
      </c>
    </row>
    <row r="34" spans="1:5" s="16" customFormat="1" ht="60">
      <c r="A34" s="46" t="s">
        <v>113</v>
      </c>
      <c r="B34" s="102">
        <v>0</v>
      </c>
      <c r="C34" s="54"/>
      <c r="D34" s="12" t="s">
        <v>624</v>
      </c>
      <c r="E34" s="100"/>
    </row>
    <row r="35" spans="1:5" ht="60">
      <c r="A35" s="34" t="s">
        <v>114</v>
      </c>
      <c r="B35" s="72"/>
      <c r="C35" s="54"/>
      <c r="D35" s="12" t="s">
        <v>624</v>
      </c>
      <c r="E35" s="100"/>
    </row>
    <row r="36" spans="1:4" ht="36">
      <c r="A36" s="30" t="s">
        <v>115</v>
      </c>
      <c r="B36" s="76" t="s">
        <v>678</v>
      </c>
      <c r="C36" s="54">
        <f>IF(B36="DA",1,IF(B36="NE",2,3))</f>
        <v>2</v>
      </c>
      <c r="D36" s="12" t="s">
        <v>549</v>
      </c>
    </row>
  </sheetData>
  <sheetProtection sheet="1" objects="1" scenarios="1"/>
  <conditionalFormatting sqref="A3:D12">
    <cfRule type="expression" priority="12" dxfId="130">
      <formula>$B$2="NE"</formula>
    </cfRule>
  </conditionalFormatting>
  <conditionalFormatting sqref="A7:D7">
    <cfRule type="expression" priority="11" dxfId="130">
      <formula>$B$6="NE"</formula>
    </cfRule>
  </conditionalFormatting>
  <conditionalFormatting sqref="A9:D10">
    <cfRule type="expression" priority="10" dxfId="130">
      <formula>$B$8="NE"</formula>
    </cfRule>
  </conditionalFormatting>
  <conditionalFormatting sqref="A12:D12">
    <cfRule type="expression" priority="9" dxfId="130">
      <formula>$B$11="NE"</formula>
    </cfRule>
  </conditionalFormatting>
  <conditionalFormatting sqref="A14:D23">
    <cfRule type="expression" priority="8" dxfId="130">
      <formula>$B$13="NE"</formula>
    </cfRule>
  </conditionalFormatting>
  <conditionalFormatting sqref="A18:D18">
    <cfRule type="expression" priority="7" dxfId="130">
      <formula>$B$17="NE"</formula>
    </cfRule>
  </conditionalFormatting>
  <conditionalFormatting sqref="A20:D21">
    <cfRule type="expression" priority="6" dxfId="130">
      <formula>$B$19="NE"</formula>
    </cfRule>
  </conditionalFormatting>
  <conditionalFormatting sqref="A23:D23">
    <cfRule type="expression" priority="5" dxfId="130">
      <formula>$B$22="NE"</formula>
    </cfRule>
  </conditionalFormatting>
  <conditionalFormatting sqref="A25:D32">
    <cfRule type="expression" priority="4" dxfId="130">
      <formula>$B$24="NE"</formula>
    </cfRule>
  </conditionalFormatting>
  <conditionalFormatting sqref="A29:D29">
    <cfRule type="expression" priority="3" dxfId="130">
      <formula>$B$28="NE"</formula>
    </cfRule>
  </conditionalFormatting>
  <conditionalFormatting sqref="A31:D32">
    <cfRule type="expression" priority="2" dxfId="130">
      <formula>$B$30="NE"</formula>
    </cfRule>
  </conditionalFormatting>
  <dataValidations count="9">
    <dataValidation type="list" allowBlank="1" showInputMessage="1" showErrorMessage="1" sqref="B18 B7 B29">
      <formula1>"Vlastite internet stranice,ZSE,SRPI,Vlastite internet stranice i ZSE,Vlastite Internet stranice, ZSE i SRPI, Vlastite internet stranice i SRPI, ZSE i SRPI,Nije javno objavljeno,Ostalo"</formula1>
    </dataValidation>
    <dataValidation type="list" allowBlank="1" showInputMessage="1" showErrorMessage="1" sqref="B2 B6 B17 B19 B36 B28 B30 B33 B8 B22:B24 B11:B13">
      <formula1>"DA,NE"</formula1>
    </dataValidation>
    <dataValidation type="custom" allowBlank="1" showInputMessage="1" showErrorMessage="1" promptTitle="Upozorenje!" prompt="Upisana vrijednost mora biti manja ili jednaka vrijednosti u prethodnom odgovoru!" errorTitle="Upozorenje!" error="Upisana vrijednost mora biti manja ili jednaka vrijednosti u prethodnom odgovoru!" sqref="B10 B32">
      <formula1>B10&lt;=B9</formula1>
    </dataValidation>
    <dataValidation type="custom" allowBlank="1" showInputMessage="1" showErrorMessage="1" promptTitle="Upozorenje!" prompt="Ovaj broj mora biti manji ili jednak broju članova nadzornog odbora krajem godine i broju članova Odbora za primitke." errorTitle="Upozorenje!" error="Ovaj broj mora biti manji ili jednak broju članova nadzornog odbora krajem godine i broju članova Odbora za primitke." sqref="B15:B16">
      <formula1>B15&lt;=B14</formula1>
    </dataValidation>
    <dataValidation type="custom" allowBlank="1" showInputMessage="1" showErrorMessage="1" promptTitle="Upozorenje!" prompt="Ovaj broj mora biti manji ili jednak broju članova nadzornog odbora krajem godine i broju članova revizijskog odbora." errorTitle="Upozorenje!" error="Ovaj broj mora biti manji ili jednak broju članova nadzornog odbora krajem godine i broju članova revizijskog odbora." sqref="B4">
      <formula1>B4&lt;=B3</formula1>
    </dataValidation>
    <dataValidation type="custom" allowBlank="1" showInputMessage="1" showErrorMessage="1" promptTitle="Upozorenje!" prompt="Upisana vrijednost mora biti manja ili jednaka vrijednosti upisanoj u prethodnom pitanju." errorTitle="Upozorenje!" error="Upisana vrijednost mora biti manja ili jednaka vrijednosti upisanoj u prethodnom pitanju." sqref="B21">
      <formula1>B21&lt;=B20</formula1>
    </dataValidation>
    <dataValidation type="custom" allowBlank="1" showInputMessage="1" showErrorMessage="1" promptTitle="Upozorenje!" prompt="Ovaj broj mora biti manji ili jednak broju članova nadzornog odbora krajem godine i broju članova Odbora za imenovanja." errorTitle="Upozorenje!" error="Ovaj broj mora biti manji ili jednak broju članova nadzornog odbora krajem godine i broju članova Odbora za imenovanja." sqref="B26:B27">
      <formula1>B26&lt;=B25</formula1>
    </dataValidation>
    <dataValidation type="custom" allowBlank="1" showInputMessage="1" showErrorMessage="1" promptTitle="Upozorenje!" prompt="Upisana vrijednost mora biti manja ili jednaka zbroju članova svih odbora!" errorTitle="Upozorenje!" error="Upisana vrijednost mora biti manja ili jednaka zbroju članova svih odbora!" sqref="B34">
      <formula1>B34&lt;=(B25+B14+B3)</formula1>
    </dataValidation>
    <dataValidation type="custom" allowBlank="1" showInputMessage="1" showErrorMessage="1" promptTitle="Upozorenje!" prompt="Ovaj broj mora biti manji ili jednak broju članova revizijskog odbora." errorTitle="Upozorenje!" error="Ovaj broj mora biti manji ili jednak broju članova nadzornog odbora krajem godine i broju članova revizijskog odbora." sqref="B5">
      <formula1>B5&lt;=B4</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
  <sheetViews>
    <sheetView showGridLines="0" zoomScalePageLayoutView="0" workbookViewId="0" topLeftCell="A7">
      <selection activeCell="B12" sqref="B12"/>
    </sheetView>
  </sheetViews>
  <sheetFormatPr defaultColWidth="9.140625" defaultRowHeight="15"/>
  <cols>
    <col min="1" max="1" width="33.421875" style="17" customWidth="1"/>
    <col min="2" max="2" width="22.00390625" style="17" customWidth="1"/>
    <col min="3" max="3" width="10.7109375" style="17" hidden="1" customWidth="1"/>
    <col min="4" max="4" width="51.00390625" style="17" customWidth="1"/>
    <col min="5" max="16384" width="9.140625" style="17" customWidth="1"/>
  </cols>
  <sheetData>
    <row r="1" spans="1:4" ht="27" customHeight="1">
      <c r="A1" s="7" t="s">
        <v>0</v>
      </c>
      <c r="B1" s="7" t="s">
        <v>1</v>
      </c>
      <c r="C1" s="7" t="s">
        <v>303</v>
      </c>
      <c r="D1" s="7" t="s">
        <v>413</v>
      </c>
    </row>
    <row r="2" spans="1:4" ht="48">
      <c r="A2" s="36" t="s">
        <v>167</v>
      </c>
      <c r="B2" s="93" t="s">
        <v>676</v>
      </c>
      <c r="C2" s="55">
        <f>IF(B2="DA",1,IF(B2="NE",2,0))</f>
        <v>1</v>
      </c>
      <c r="D2" s="8" t="s">
        <v>517</v>
      </c>
    </row>
    <row r="3" spans="1:4" ht="96">
      <c r="A3" s="36" t="s">
        <v>168</v>
      </c>
      <c r="B3" s="94">
        <v>0</v>
      </c>
      <c r="C3" s="55"/>
      <c r="D3" s="10" t="s">
        <v>615</v>
      </c>
    </row>
    <row r="4" spans="1:4" s="18" customFormat="1" ht="72">
      <c r="A4" s="38" t="s">
        <v>169</v>
      </c>
      <c r="B4" s="95"/>
      <c r="C4" s="55"/>
      <c r="D4" s="8" t="s">
        <v>518</v>
      </c>
    </row>
    <row r="5" spans="1:4" ht="60">
      <c r="A5" s="37" t="s">
        <v>170</v>
      </c>
      <c r="B5" s="96" t="s">
        <v>676</v>
      </c>
      <c r="C5" s="55">
        <f>IF(B5="DA",1,IF(B5="NE",2,0))</f>
        <v>1</v>
      </c>
      <c r="D5" s="10" t="s">
        <v>519</v>
      </c>
    </row>
    <row r="6" spans="1:4" ht="32.25" customHeight="1">
      <c r="A6" s="37" t="s">
        <v>171</v>
      </c>
      <c r="B6" s="96" t="s">
        <v>678</v>
      </c>
      <c r="C6" s="55">
        <f>IF(B6="DA",1,IF(B6="NE",2,3))</f>
        <v>2</v>
      </c>
      <c r="D6" s="10" t="s">
        <v>480</v>
      </c>
    </row>
    <row r="7" spans="1:4" ht="48">
      <c r="A7" s="36" t="s">
        <v>172</v>
      </c>
      <c r="B7" s="93" t="s">
        <v>676</v>
      </c>
      <c r="C7" s="55">
        <f>IF(B7="DA",1,IF(B7="NE",2,0))</f>
        <v>1</v>
      </c>
      <c r="D7" s="8" t="s">
        <v>614</v>
      </c>
    </row>
    <row r="8" spans="1:4" ht="108">
      <c r="A8" s="36" t="s">
        <v>173</v>
      </c>
      <c r="B8" s="94">
        <v>6</v>
      </c>
      <c r="C8" s="56"/>
      <c r="D8" s="10" t="s">
        <v>666</v>
      </c>
    </row>
    <row r="9" spans="1:4" ht="72">
      <c r="A9" s="35" t="s">
        <v>174</v>
      </c>
      <c r="B9" s="94">
        <v>5</v>
      </c>
      <c r="C9" s="55"/>
      <c r="D9" s="8" t="s">
        <v>520</v>
      </c>
    </row>
    <row r="10" spans="1:4" ht="89.25" customHeight="1">
      <c r="A10" s="36" t="s">
        <v>175</v>
      </c>
      <c r="B10" s="93" t="s">
        <v>676</v>
      </c>
      <c r="C10" s="55">
        <f>IF(B10="DA",1,IF(B10="NE",2,0))</f>
        <v>1</v>
      </c>
      <c r="D10" s="10" t="s">
        <v>521</v>
      </c>
    </row>
    <row r="11" spans="1:4" ht="31.5" customHeight="1">
      <c r="A11" s="36" t="s">
        <v>176</v>
      </c>
      <c r="B11" s="93" t="s">
        <v>678</v>
      </c>
      <c r="C11" s="55">
        <f>IF(B11="DA",1,IF(B11="NE",2,3))</f>
        <v>2</v>
      </c>
      <c r="D11" s="10" t="s">
        <v>480</v>
      </c>
    </row>
    <row r="12" spans="1:4" ht="72">
      <c r="A12" s="38" t="s">
        <v>177</v>
      </c>
      <c r="B12" s="95">
        <v>6</v>
      </c>
      <c r="C12" s="55"/>
      <c r="D12" s="10" t="s">
        <v>663</v>
      </c>
    </row>
  </sheetData>
  <sheetProtection sheet="1" objects="1" scenarios="1"/>
  <conditionalFormatting sqref="A4:C4">
    <cfRule type="expression" priority="14" dxfId="130">
      <formula>$B$3=0</formula>
    </cfRule>
  </conditionalFormatting>
  <conditionalFormatting sqref="A6:C6">
    <cfRule type="expression" priority="13" dxfId="130">
      <formula>$B$5="NE"</formula>
    </cfRule>
  </conditionalFormatting>
  <conditionalFormatting sqref="A9:C9">
    <cfRule type="expression" priority="12" dxfId="130">
      <formula>$B$8=0</formula>
    </cfRule>
  </conditionalFormatting>
  <conditionalFormatting sqref="A11:C11">
    <cfRule type="expression" priority="11" dxfId="130">
      <formula>$B$10="NE"</formula>
    </cfRule>
  </conditionalFormatting>
  <conditionalFormatting sqref="D4">
    <cfRule type="expression" priority="9" dxfId="130">
      <formula>$B$3=0</formula>
    </cfRule>
  </conditionalFormatting>
  <conditionalFormatting sqref="D6">
    <cfRule type="expression" priority="8" dxfId="130">
      <formula>$B$5="NE"</formula>
    </cfRule>
  </conditionalFormatting>
  <conditionalFormatting sqref="D9">
    <cfRule type="expression" priority="7" dxfId="130">
      <formula>$B$8=0</formula>
    </cfRule>
  </conditionalFormatting>
  <conditionalFormatting sqref="D11">
    <cfRule type="expression" priority="6" dxfId="130">
      <formula>$B$10="NE"</formula>
    </cfRule>
  </conditionalFormatting>
  <conditionalFormatting sqref="D4">
    <cfRule type="expression" priority="5" dxfId="130">
      <formula>$B$3=0</formula>
    </cfRule>
  </conditionalFormatting>
  <conditionalFormatting sqref="D6">
    <cfRule type="expression" priority="4" dxfId="130">
      <formula>$B$5="NE"</formula>
    </cfRule>
  </conditionalFormatting>
  <conditionalFormatting sqref="D9">
    <cfRule type="expression" priority="3" dxfId="130">
      <formula>$B$8=0</formula>
    </cfRule>
  </conditionalFormatting>
  <conditionalFormatting sqref="D11">
    <cfRule type="expression" priority="2" dxfId="130">
      <formula>$B$10="NE"</formula>
    </cfRule>
  </conditionalFormatting>
  <dataValidations count="3">
    <dataValidation type="list" allowBlank="1" showInputMessage="1" showErrorMessage="1" sqref="B5:B7 B10:B11">
      <formula1>"DA,NE"</formula1>
    </dataValidation>
    <dataValidation errorStyle="warning" type="list" allowBlank="1" promptTitle="Obavijest!" prompt="Na pitanje odgovaraju samo oni izdavatelji koji imaju dva ili više članova uprave." errorTitle="Obavijest!" error="Na pitanje odgovaraju samo oni izdavatelji koji imaju dva ili više članova uprave." sqref="B2">
      <formula1>"DA,NE"</formula1>
    </dataValidation>
    <dataValidation type="custom" allowBlank="1" showInputMessage="1" showErrorMessage="1" promptTitle="Upozorenje!" prompt="Upisana vrijednost mora biti manja ili jednaka odgovoru na prethodno pitanje!" errorTitle="Upozorenje!" error="Upisana vrijednost mora biti manja ili jednaka odgovoru na prethodno pitanje!" sqref="B4 B9">
      <formula1>B4&lt;=B3</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29"/>
  <sheetViews>
    <sheetView zoomScalePageLayoutView="0" workbookViewId="0" topLeftCell="A1">
      <selection activeCell="B2" sqref="B2"/>
    </sheetView>
  </sheetViews>
  <sheetFormatPr defaultColWidth="9.140625" defaultRowHeight="15"/>
  <cols>
    <col min="1" max="1" width="34.00390625" style="2" customWidth="1"/>
    <col min="2" max="2" width="31.57421875" style="2" customWidth="1"/>
    <col min="3" max="3" width="10.7109375" style="2" hidden="1" customWidth="1"/>
    <col min="4" max="4" width="52.00390625" style="2" customWidth="1"/>
    <col min="5" max="8" width="9.140625" style="2" customWidth="1"/>
    <col min="9" max="9" width="23.8515625" style="2" customWidth="1"/>
    <col min="10" max="10" width="62.8515625" style="2" customWidth="1"/>
    <col min="11" max="16384" width="9.140625" style="2" customWidth="1"/>
  </cols>
  <sheetData>
    <row r="1" spans="1:4" ht="27" customHeight="1">
      <c r="A1" s="19" t="s">
        <v>0</v>
      </c>
      <c r="B1" s="19" t="s">
        <v>1</v>
      </c>
      <c r="C1" s="19" t="s">
        <v>303</v>
      </c>
      <c r="D1" s="19" t="s">
        <v>413</v>
      </c>
    </row>
    <row r="2" spans="1:4" ht="64.5" customHeight="1">
      <c r="A2" s="36" t="s">
        <v>178</v>
      </c>
      <c r="B2" s="93" t="s">
        <v>676</v>
      </c>
      <c r="C2" s="55">
        <f>IF(B2="DA",1,IF(B2="NE",2,0))</f>
        <v>1</v>
      </c>
      <c r="D2" s="21" t="s">
        <v>625</v>
      </c>
    </row>
    <row r="3" spans="1:4" ht="49.5" customHeight="1">
      <c r="A3" s="35" t="s">
        <v>179</v>
      </c>
      <c r="B3" s="94">
        <v>5</v>
      </c>
      <c r="C3" s="55"/>
      <c r="D3" s="21" t="s">
        <v>554</v>
      </c>
    </row>
    <row r="4" spans="1:4" ht="66" customHeight="1">
      <c r="A4" s="36" t="s">
        <v>180</v>
      </c>
      <c r="B4" s="93" t="s">
        <v>676</v>
      </c>
      <c r="C4" s="55">
        <f>IF(B4="DA",1,IF(B4="NE",2,0))</f>
        <v>1</v>
      </c>
      <c r="D4" s="68" t="s">
        <v>626</v>
      </c>
    </row>
    <row r="5" spans="1:4" ht="56.25" customHeight="1">
      <c r="A5" s="35" t="s">
        <v>181</v>
      </c>
      <c r="B5" s="94">
        <v>4</v>
      </c>
      <c r="C5" s="55"/>
      <c r="D5" s="21" t="s">
        <v>491</v>
      </c>
    </row>
    <row r="6" spans="1:4" ht="30.75" customHeight="1">
      <c r="A6" s="36" t="s">
        <v>182</v>
      </c>
      <c r="B6" s="93" t="s">
        <v>678</v>
      </c>
      <c r="C6" s="55">
        <f>IF(B6="DA",1,IF(B6="NE",2,0))</f>
        <v>2</v>
      </c>
      <c r="D6" s="21" t="s">
        <v>537</v>
      </c>
    </row>
    <row r="7" spans="1:4" ht="30.75" customHeight="1">
      <c r="A7" s="36" t="s">
        <v>183</v>
      </c>
      <c r="B7" s="93" t="s">
        <v>678</v>
      </c>
      <c r="C7" s="55">
        <f>IF(B7="DA",1,IF(B7="NE",2,0))</f>
        <v>2</v>
      </c>
      <c r="D7" s="21" t="s">
        <v>537</v>
      </c>
    </row>
    <row r="8" spans="1:4" ht="30.75" customHeight="1">
      <c r="A8" s="36" t="s">
        <v>184</v>
      </c>
      <c r="B8" s="93" t="s">
        <v>678</v>
      </c>
      <c r="C8" s="55">
        <f>IF(B8="DA",1,IF(B8="NE",2,0))</f>
        <v>2</v>
      </c>
      <c r="D8" s="21" t="s">
        <v>537</v>
      </c>
    </row>
    <row r="9" spans="1:4" ht="72">
      <c r="A9" s="66" t="s">
        <v>185</v>
      </c>
      <c r="B9" s="109" t="s">
        <v>678</v>
      </c>
      <c r="C9" s="57">
        <f>IF(B9="DA",1,IF(B9="NE",2,0))</f>
        <v>2</v>
      </c>
      <c r="D9" s="21" t="s">
        <v>627</v>
      </c>
    </row>
    <row r="10" spans="1:4" ht="48">
      <c r="A10" s="67" t="s">
        <v>186</v>
      </c>
      <c r="B10" s="110"/>
      <c r="C10" s="58"/>
      <c r="D10" s="21" t="s">
        <v>491</v>
      </c>
    </row>
    <row r="11" spans="1:4" ht="48">
      <c r="A11" s="67" t="s">
        <v>187</v>
      </c>
      <c r="B11" s="110"/>
      <c r="C11" s="58"/>
      <c r="D11" s="21" t="s">
        <v>493</v>
      </c>
    </row>
    <row r="12" spans="1:4" ht="48">
      <c r="A12" s="67" t="s">
        <v>188</v>
      </c>
      <c r="B12" s="110"/>
      <c r="C12" s="58"/>
      <c r="D12" s="21" t="s">
        <v>493</v>
      </c>
    </row>
    <row r="13" spans="1:4" ht="72">
      <c r="A13" s="66" t="s">
        <v>189</v>
      </c>
      <c r="B13" s="109" t="s">
        <v>678</v>
      </c>
      <c r="C13" s="57">
        <f>IF(B13="DA",1,IF(B13="NE",2,0))</f>
        <v>2</v>
      </c>
      <c r="D13" s="21" t="s">
        <v>628</v>
      </c>
    </row>
    <row r="14" spans="1:4" ht="48">
      <c r="A14" s="67" t="s">
        <v>190</v>
      </c>
      <c r="B14" s="110"/>
      <c r="C14" s="58"/>
      <c r="D14" s="21" t="s">
        <v>491</v>
      </c>
    </row>
    <row r="15" spans="1:4" ht="48">
      <c r="A15" s="67" t="s">
        <v>191</v>
      </c>
      <c r="B15" s="110"/>
      <c r="C15" s="58"/>
      <c r="D15" s="21" t="s">
        <v>493</v>
      </c>
    </row>
    <row r="16" spans="1:4" ht="48">
      <c r="A16" s="67" t="s">
        <v>192</v>
      </c>
      <c r="B16" s="110"/>
      <c r="C16" s="58"/>
      <c r="D16" s="21" t="s">
        <v>493</v>
      </c>
    </row>
    <row r="17" spans="1:4" ht="72">
      <c r="A17" s="66" t="s">
        <v>193</v>
      </c>
      <c r="B17" s="109" t="s">
        <v>678</v>
      </c>
      <c r="C17" s="57">
        <f>IF(B17="DA",1,IF(B17="NE",2,0))</f>
        <v>2</v>
      </c>
      <c r="D17" s="10" t="s">
        <v>629</v>
      </c>
    </row>
    <row r="18" spans="1:4" ht="48">
      <c r="A18" s="67" t="s">
        <v>194</v>
      </c>
      <c r="B18" s="110"/>
      <c r="C18" s="58"/>
      <c r="D18" s="21" t="s">
        <v>491</v>
      </c>
    </row>
    <row r="19" spans="1:4" ht="48">
      <c r="A19" s="67" t="s">
        <v>195</v>
      </c>
      <c r="B19" s="110"/>
      <c r="C19" s="58"/>
      <c r="D19" s="21" t="s">
        <v>493</v>
      </c>
    </row>
    <row r="20" spans="1:4" ht="48">
      <c r="A20" s="67" t="s">
        <v>196</v>
      </c>
      <c r="B20" s="110"/>
      <c r="C20" s="58"/>
      <c r="D20" s="21" t="s">
        <v>493</v>
      </c>
    </row>
    <row r="21" spans="1:4" ht="60">
      <c r="A21" s="66" t="s">
        <v>197</v>
      </c>
      <c r="B21" s="109" t="s">
        <v>678</v>
      </c>
      <c r="C21" s="57">
        <f>IF(B21="DA",1,IF(B21="NE",2,0))</f>
        <v>2</v>
      </c>
      <c r="D21" s="10" t="s">
        <v>630</v>
      </c>
    </row>
    <row r="22" spans="1:4" ht="48">
      <c r="A22" s="67" t="s">
        <v>198</v>
      </c>
      <c r="B22" s="110"/>
      <c r="C22" s="58"/>
      <c r="D22" s="21" t="s">
        <v>491</v>
      </c>
    </row>
    <row r="23" spans="1:4" s="28" customFormat="1" ht="72">
      <c r="A23" s="66" t="s">
        <v>199</v>
      </c>
      <c r="B23" s="109" t="s">
        <v>678</v>
      </c>
      <c r="C23" s="57">
        <f>IF(B23="DA",1,IF(B23="NE",2,0))</f>
        <v>2</v>
      </c>
      <c r="D23" s="21" t="s">
        <v>631</v>
      </c>
    </row>
    <row r="24" spans="1:4" s="28" customFormat="1" ht="48">
      <c r="A24" s="67" t="s">
        <v>200</v>
      </c>
      <c r="B24" s="110"/>
      <c r="C24" s="58"/>
      <c r="D24" s="21" t="s">
        <v>491</v>
      </c>
    </row>
    <row r="25" spans="1:4" s="28" customFormat="1" ht="48">
      <c r="A25" s="67" t="s">
        <v>201</v>
      </c>
      <c r="B25" s="110"/>
      <c r="C25" s="58"/>
      <c r="D25" s="21" t="s">
        <v>493</v>
      </c>
    </row>
    <row r="26" spans="1:4" s="28" customFormat="1" ht="48">
      <c r="A26" s="67" t="s">
        <v>202</v>
      </c>
      <c r="B26" s="110"/>
      <c r="C26" s="58"/>
      <c r="D26" s="21" t="s">
        <v>493</v>
      </c>
    </row>
    <row r="27" spans="1:4" ht="72">
      <c r="A27" s="66" t="s">
        <v>301</v>
      </c>
      <c r="B27" s="109" t="s">
        <v>678</v>
      </c>
      <c r="C27" s="57">
        <f>IF(B27="DA",1,IF(B27="NE",2,0))</f>
        <v>2</v>
      </c>
      <c r="D27" s="10" t="s">
        <v>632</v>
      </c>
    </row>
    <row r="28" spans="1:4" ht="48">
      <c r="A28" s="67" t="s">
        <v>203</v>
      </c>
      <c r="B28" s="110"/>
      <c r="C28" s="58"/>
      <c r="D28" s="21" t="s">
        <v>491</v>
      </c>
    </row>
    <row r="29" spans="1:4" ht="48">
      <c r="A29" s="67" t="s">
        <v>204</v>
      </c>
      <c r="B29" s="110"/>
      <c r="C29" s="58"/>
      <c r="D29" s="21" t="s">
        <v>493</v>
      </c>
    </row>
    <row r="30" spans="1:4" ht="48">
      <c r="A30" s="67" t="s">
        <v>205</v>
      </c>
      <c r="B30" s="110"/>
      <c r="C30" s="58"/>
      <c r="D30" s="21" t="s">
        <v>493</v>
      </c>
    </row>
    <row r="31" spans="1:5" ht="72">
      <c r="A31" s="66" t="s">
        <v>206</v>
      </c>
      <c r="B31" s="111"/>
      <c r="C31" s="57">
        <f>IF(B31="gruba povreda dužnosti",1,IF(B31="nesposobnost za uredno obavljanje poslova društva",2,IF(B31="izglasavanje nepovjerenja u GS društva",3,IF(B31="ostalo",4,5))))</f>
        <v>5</v>
      </c>
      <c r="D31" s="10" t="s">
        <v>634</v>
      </c>
      <c r="E31" s="28"/>
    </row>
    <row r="32" spans="1:4" ht="72">
      <c r="A32" s="66" t="s">
        <v>207</v>
      </c>
      <c r="B32" s="109" t="s">
        <v>678</v>
      </c>
      <c r="C32" s="57">
        <f>IF(B32="DA",1,IF(B32="NE",2,0))</f>
        <v>2</v>
      </c>
      <c r="D32" s="10" t="s">
        <v>633</v>
      </c>
    </row>
    <row r="33" spans="1:4" ht="52.5" customHeight="1">
      <c r="A33" s="67" t="s">
        <v>208</v>
      </c>
      <c r="B33" s="110"/>
      <c r="C33" s="58"/>
      <c r="D33" s="21" t="s">
        <v>491</v>
      </c>
    </row>
    <row r="34" spans="1:4" ht="53.25" customHeight="1">
      <c r="A34" s="67" t="s">
        <v>209</v>
      </c>
      <c r="B34" s="110"/>
      <c r="C34" s="58"/>
      <c r="D34" s="21" t="s">
        <v>493</v>
      </c>
    </row>
    <row r="35" spans="1:4" ht="51" customHeight="1">
      <c r="A35" s="67" t="s">
        <v>210</v>
      </c>
      <c r="B35" s="110"/>
      <c r="C35" s="58"/>
      <c r="D35" s="21" t="s">
        <v>493</v>
      </c>
    </row>
    <row r="36" spans="1:4" ht="90.75" customHeight="1">
      <c r="A36" s="66" t="s">
        <v>211</v>
      </c>
      <c r="B36" s="109"/>
      <c r="C36" s="57" t="e">
        <f>#VALUE!</f>
        <v>#VALUE!</v>
      </c>
      <c r="D36" s="10" t="s">
        <v>555</v>
      </c>
    </row>
    <row r="37" spans="1:4" ht="72">
      <c r="A37" s="66" t="s">
        <v>212</v>
      </c>
      <c r="B37" s="109" t="s">
        <v>676</v>
      </c>
      <c r="C37" s="57">
        <f>IF(B37="DA",1,IF(B37="NE",2,0))</f>
        <v>1</v>
      </c>
      <c r="D37" s="10" t="s">
        <v>635</v>
      </c>
    </row>
    <row r="38" spans="1:4" ht="48">
      <c r="A38" s="67" t="s">
        <v>213</v>
      </c>
      <c r="B38" s="110">
        <v>2</v>
      </c>
      <c r="C38" s="58"/>
      <c r="D38" s="21" t="s">
        <v>491</v>
      </c>
    </row>
    <row r="39" spans="1:4" ht="48">
      <c r="A39" s="67" t="s">
        <v>214</v>
      </c>
      <c r="B39" s="110">
        <v>0</v>
      </c>
      <c r="C39" s="58"/>
      <c r="D39" s="21" t="s">
        <v>493</v>
      </c>
    </row>
    <row r="40" spans="1:4" ht="48">
      <c r="A40" s="67" t="s">
        <v>215</v>
      </c>
      <c r="B40" s="110">
        <v>1</v>
      </c>
      <c r="C40" s="58"/>
      <c r="D40" s="21" t="s">
        <v>493</v>
      </c>
    </row>
    <row r="41" spans="1:4" ht="72">
      <c r="A41" s="66" t="s">
        <v>216</v>
      </c>
      <c r="B41" s="109" t="s">
        <v>676</v>
      </c>
      <c r="C41" s="57">
        <f>IF(B41="DA",1,IF(B41="NE",2,0))</f>
        <v>1</v>
      </c>
      <c r="D41" s="10" t="s">
        <v>636</v>
      </c>
    </row>
    <row r="42" spans="1:4" ht="48">
      <c r="A42" s="67" t="s">
        <v>217</v>
      </c>
      <c r="B42" s="110">
        <v>2</v>
      </c>
      <c r="C42" s="58"/>
      <c r="D42" s="21" t="s">
        <v>491</v>
      </c>
    </row>
    <row r="43" spans="1:4" ht="48">
      <c r="A43" s="67" t="s">
        <v>218</v>
      </c>
      <c r="B43" s="110">
        <v>0</v>
      </c>
      <c r="C43" s="58"/>
      <c r="D43" s="21" t="s">
        <v>493</v>
      </c>
    </row>
    <row r="44" spans="1:4" ht="48">
      <c r="A44" s="67" t="s">
        <v>670</v>
      </c>
      <c r="B44" s="110">
        <v>1</v>
      </c>
      <c r="C44" s="58"/>
      <c r="D44" s="21" t="s">
        <v>493</v>
      </c>
    </row>
    <row r="45" spans="1:4" ht="60">
      <c r="A45" s="66" t="s">
        <v>219</v>
      </c>
      <c r="B45" s="109" t="s">
        <v>678</v>
      </c>
      <c r="C45" s="57">
        <f>IF(B45="DA",1,IF(B45="NE",2,0))</f>
        <v>2</v>
      </c>
      <c r="D45" s="10" t="s">
        <v>637</v>
      </c>
    </row>
    <row r="46" spans="1:4" ht="48">
      <c r="A46" s="67" t="s">
        <v>220</v>
      </c>
      <c r="B46" s="110"/>
      <c r="C46" s="58"/>
      <c r="D46" s="21" t="s">
        <v>491</v>
      </c>
    </row>
    <row r="47" spans="1:4" ht="72">
      <c r="A47" s="66" t="s">
        <v>412</v>
      </c>
      <c r="B47" s="109" t="s">
        <v>678</v>
      </c>
      <c r="C47" s="57">
        <f>IF(B47="DA",1,IF(B47="NE",2,0))</f>
        <v>2</v>
      </c>
      <c r="D47" s="10" t="s">
        <v>638</v>
      </c>
    </row>
    <row r="48" spans="1:4" ht="48">
      <c r="A48" s="67" t="s">
        <v>221</v>
      </c>
      <c r="B48" s="110"/>
      <c r="C48" s="58"/>
      <c r="D48" s="21" t="s">
        <v>491</v>
      </c>
    </row>
    <row r="49" spans="1:4" ht="48">
      <c r="A49" s="67" t="s">
        <v>222</v>
      </c>
      <c r="B49" s="110"/>
      <c r="C49" s="58"/>
      <c r="D49" s="21" t="s">
        <v>493</v>
      </c>
    </row>
    <row r="50" spans="1:4" ht="48">
      <c r="A50" s="67" t="s">
        <v>299</v>
      </c>
      <c r="B50" s="110"/>
      <c r="C50" s="58"/>
      <c r="D50" s="21" t="s">
        <v>493</v>
      </c>
    </row>
    <row r="51" spans="1:4" ht="72">
      <c r="A51" s="66" t="s">
        <v>411</v>
      </c>
      <c r="B51" s="109" t="s">
        <v>678</v>
      </c>
      <c r="C51" s="57">
        <f>IF(B51="DA",1,IF(B51="NE",2,0))</f>
        <v>2</v>
      </c>
      <c r="D51" s="10" t="s">
        <v>639</v>
      </c>
    </row>
    <row r="52" spans="1:4" ht="48">
      <c r="A52" s="67" t="s">
        <v>223</v>
      </c>
      <c r="B52" s="110"/>
      <c r="C52" s="58"/>
      <c r="D52" s="21" t="s">
        <v>491</v>
      </c>
    </row>
    <row r="53" spans="1:4" ht="48">
      <c r="A53" s="67" t="s">
        <v>224</v>
      </c>
      <c r="B53" s="110"/>
      <c r="C53" s="58"/>
      <c r="D53" s="21" t="s">
        <v>493</v>
      </c>
    </row>
    <row r="54" spans="1:4" ht="48">
      <c r="A54" s="67" t="s">
        <v>300</v>
      </c>
      <c r="B54" s="110"/>
      <c r="C54" s="58"/>
      <c r="D54" s="21" t="s">
        <v>493</v>
      </c>
    </row>
    <row r="55" spans="1:4" ht="72">
      <c r="A55" s="66" t="s">
        <v>225</v>
      </c>
      <c r="B55" s="109"/>
      <c r="C55" s="57">
        <f>IF(B55="gruba povreda dužnosti",1,IF(B55="nesposobnost za uredno obavljanje poslova društva",2,IF(B55="izglasavanje nepovjerenja u GS društva",3,IF(B55="opoziv od strane suda",4,IF(B55="ostalo",5,6)))))</f>
        <v>6</v>
      </c>
      <c r="D55" s="10" t="s">
        <v>556</v>
      </c>
    </row>
    <row r="56" spans="1:4" ht="72">
      <c r="A56" s="66" t="s">
        <v>226</v>
      </c>
      <c r="B56" s="109" t="s">
        <v>678</v>
      </c>
      <c r="C56" s="57">
        <f>IF(B56="DA",1,IF(B56="NE",2,0))</f>
        <v>2</v>
      </c>
      <c r="D56" s="10" t="s">
        <v>557</v>
      </c>
    </row>
    <row r="57" spans="1:4" ht="48">
      <c r="A57" s="67" t="s">
        <v>227</v>
      </c>
      <c r="B57" s="110"/>
      <c r="C57" s="58"/>
      <c r="D57" s="21" t="s">
        <v>491</v>
      </c>
    </row>
    <row r="58" spans="1:4" ht="48">
      <c r="A58" s="67" t="s">
        <v>228</v>
      </c>
      <c r="B58" s="110"/>
      <c r="C58" s="58"/>
      <c r="D58" s="21" t="s">
        <v>493</v>
      </c>
    </row>
    <row r="59" spans="1:4" ht="48">
      <c r="A59" s="67" t="s">
        <v>671</v>
      </c>
      <c r="B59" s="110"/>
      <c r="C59" s="58"/>
      <c r="D59" s="21" t="s">
        <v>493</v>
      </c>
    </row>
    <row r="60" spans="1:4" ht="60">
      <c r="A60" s="66" t="s">
        <v>302</v>
      </c>
      <c r="B60" s="109"/>
      <c r="C60" s="57">
        <f>IF(B60="osobni razlozi",1,IF(B60="promjena dioničarske strukture",2,IF(B60="osobni razlozi i promjena dioničarske strukture",3,IF(B60="ništa od navedenog",4,IF(B60="ostalo",5,6)))))</f>
        <v>6</v>
      </c>
      <c r="D60" s="10" t="s">
        <v>558</v>
      </c>
    </row>
    <row r="61" spans="1:4" s="24" customFormat="1" ht="40.5" customHeight="1">
      <c r="A61" s="66" t="s">
        <v>229</v>
      </c>
      <c r="B61" s="109" t="s">
        <v>698</v>
      </c>
      <c r="C61" s="57" t="e">
        <f>#VALUE!</f>
        <v>#VALUE!</v>
      </c>
      <c r="D61" s="10" t="s">
        <v>559</v>
      </c>
    </row>
    <row r="62" spans="1:4" ht="42.75" customHeight="1">
      <c r="A62" s="66" t="s">
        <v>230</v>
      </c>
      <c r="B62" s="109" t="s">
        <v>394</v>
      </c>
      <c r="C62" s="57" t="e">
        <f>#VALUE!</f>
        <v>#VALUE!</v>
      </c>
      <c r="D62" s="10" t="s">
        <v>559</v>
      </c>
    </row>
    <row r="63" spans="1:5" ht="39" customHeight="1">
      <c r="A63" s="66" t="s">
        <v>231</v>
      </c>
      <c r="B63" s="109" t="s">
        <v>699</v>
      </c>
      <c r="C63" s="57" t="e">
        <f>#VALUE!</f>
        <v>#VALUE!</v>
      </c>
      <c r="D63" s="10" t="s">
        <v>559</v>
      </c>
      <c r="E63" s="28"/>
    </row>
    <row r="64" spans="1:4" ht="27.75" customHeight="1">
      <c r="A64" s="66" t="s">
        <v>232</v>
      </c>
      <c r="B64" s="109" t="s">
        <v>452</v>
      </c>
      <c r="C64" s="57" t="e">
        <f>#VALUE!</f>
        <v>#VALUE!</v>
      </c>
      <c r="D64" s="10" t="s">
        <v>559</v>
      </c>
    </row>
    <row r="65" spans="1:4" ht="41.25" customHeight="1">
      <c r="A65" s="66" t="s">
        <v>233</v>
      </c>
      <c r="B65" s="109" t="s">
        <v>698</v>
      </c>
      <c r="C65" s="57" t="e">
        <f>#VALUE!</f>
        <v>#VALUE!</v>
      </c>
      <c r="D65" s="10" t="s">
        <v>559</v>
      </c>
    </row>
    <row r="66" spans="1:4" ht="37.5" customHeight="1">
      <c r="A66" s="66" t="s">
        <v>234</v>
      </c>
      <c r="B66" s="109" t="s">
        <v>394</v>
      </c>
      <c r="C66" s="57" t="e">
        <f>#VALUE!</f>
        <v>#VALUE!</v>
      </c>
      <c r="D66" s="10" t="s">
        <v>559</v>
      </c>
    </row>
    <row r="67" spans="1:4" ht="37.5" customHeight="1">
      <c r="A67" s="66" t="s">
        <v>235</v>
      </c>
      <c r="B67" s="109" t="s">
        <v>699</v>
      </c>
      <c r="C67" s="57" t="e">
        <f>#VALUE!</f>
        <v>#VALUE!</v>
      </c>
      <c r="D67" s="10" t="s">
        <v>559</v>
      </c>
    </row>
    <row r="68" spans="1:4" ht="30" customHeight="1">
      <c r="A68" s="66" t="s">
        <v>236</v>
      </c>
      <c r="B68" s="109" t="s">
        <v>395</v>
      </c>
      <c r="C68" s="57" t="e">
        <f>#VALUE!</f>
        <v>#VALUE!</v>
      </c>
      <c r="D68" s="10" t="s">
        <v>559</v>
      </c>
    </row>
    <row r="69" spans="1:4" ht="60">
      <c r="A69" s="66" t="s">
        <v>237</v>
      </c>
      <c r="B69" s="109" t="s">
        <v>676</v>
      </c>
      <c r="C69" s="57">
        <f>IF(B69="DA",1,IF(B69="NE",2,0))</f>
        <v>1</v>
      </c>
      <c r="D69" s="10" t="s">
        <v>640</v>
      </c>
    </row>
    <row r="70" spans="1:4" ht="48">
      <c r="A70" s="67" t="s">
        <v>238</v>
      </c>
      <c r="B70" s="112">
        <v>0.1</v>
      </c>
      <c r="C70" s="57"/>
      <c r="D70" s="10" t="s">
        <v>482</v>
      </c>
    </row>
    <row r="71" spans="1:4" ht="60">
      <c r="A71" s="66" t="s">
        <v>239</v>
      </c>
      <c r="B71" s="109" t="s">
        <v>678</v>
      </c>
      <c r="C71" s="57">
        <f>IF(B71="DA",1,IF(B71="NE",2,0))</f>
        <v>2</v>
      </c>
      <c r="D71" s="10" t="s">
        <v>641</v>
      </c>
    </row>
    <row r="72" spans="1:4" ht="48">
      <c r="A72" s="67" t="s">
        <v>240</v>
      </c>
      <c r="B72" s="112"/>
      <c r="C72" s="57"/>
      <c r="D72" s="10" t="s">
        <v>482</v>
      </c>
    </row>
    <row r="73" spans="1:4" ht="60">
      <c r="A73" s="66" t="s">
        <v>241</v>
      </c>
      <c r="B73" s="109" t="s">
        <v>678</v>
      </c>
      <c r="C73" s="57">
        <f>IF(B73="DA",1,IF(B73="NE",2,0))</f>
        <v>2</v>
      </c>
      <c r="D73" s="10" t="s">
        <v>642</v>
      </c>
    </row>
    <row r="74" spans="1:4" ht="48">
      <c r="A74" s="67" t="s">
        <v>242</v>
      </c>
      <c r="B74" s="112"/>
      <c r="C74" s="57"/>
      <c r="D74" s="10" t="s">
        <v>482</v>
      </c>
    </row>
    <row r="75" spans="1:4" ht="60">
      <c r="A75" s="66" t="s">
        <v>243</v>
      </c>
      <c r="B75" s="109" t="s">
        <v>678</v>
      </c>
      <c r="C75" s="57">
        <f>IF(B75="DA",1,IF(B75="NE",2,0))</f>
        <v>2</v>
      </c>
      <c r="D75" s="10" t="s">
        <v>643</v>
      </c>
    </row>
    <row r="76" spans="1:4" ht="48">
      <c r="A76" s="67" t="s">
        <v>244</v>
      </c>
      <c r="B76" s="112"/>
      <c r="C76" s="57"/>
      <c r="D76" s="10" t="s">
        <v>482</v>
      </c>
    </row>
    <row r="77" spans="1:4" ht="60">
      <c r="A77" s="66" t="s">
        <v>245</v>
      </c>
      <c r="B77" s="109" t="s">
        <v>678</v>
      </c>
      <c r="C77" s="57">
        <f>IF(B77="DA",1,IF(B77="NE",2,0))</f>
        <v>2</v>
      </c>
      <c r="D77" s="10" t="s">
        <v>644</v>
      </c>
    </row>
    <row r="78" spans="1:4" ht="48">
      <c r="A78" s="67" t="s">
        <v>246</v>
      </c>
      <c r="B78" s="112"/>
      <c r="C78" s="57"/>
      <c r="D78" s="10" t="s">
        <v>582</v>
      </c>
    </row>
    <row r="79" spans="1:4" ht="60">
      <c r="A79" s="66" t="s">
        <v>247</v>
      </c>
      <c r="B79" s="109" t="s">
        <v>678</v>
      </c>
      <c r="C79" s="57">
        <f>IF(B79="DA",1,IF(B79="NE",2,0))</f>
        <v>2</v>
      </c>
      <c r="D79" s="10" t="s">
        <v>645</v>
      </c>
    </row>
    <row r="80" spans="1:4" ht="48.75" customHeight="1">
      <c r="A80" s="67" t="s">
        <v>248</v>
      </c>
      <c r="B80" s="112"/>
      <c r="C80" s="57"/>
      <c r="D80" s="10" t="s">
        <v>482</v>
      </c>
    </row>
    <row r="108" ht="12">
      <c r="A108" s="103" t="s">
        <v>363</v>
      </c>
    </row>
    <row r="109" ht="12">
      <c r="A109" s="103" t="s">
        <v>364</v>
      </c>
    </row>
    <row r="110" ht="12">
      <c r="A110" s="103" t="s">
        <v>410</v>
      </c>
    </row>
    <row r="111" ht="12">
      <c r="A111" s="103" t="s">
        <v>453</v>
      </c>
    </row>
    <row r="112" ht="12">
      <c r="A112" s="103" t="s">
        <v>409</v>
      </c>
    </row>
    <row r="113" ht="12">
      <c r="A113" s="103" t="s">
        <v>408</v>
      </c>
    </row>
    <row r="114" ht="12">
      <c r="A114" s="103" t="s">
        <v>407</v>
      </c>
    </row>
    <row r="115" ht="12">
      <c r="A115" s="103" t="s">
        <v>451</v>
      </c>
    </row>
    <row r="116" ht="12">
      <c r="A116" s="103" t="s">
        <v>452</v>
      </c>
    </row>
    <row r="117" ht="12">
      <c r="A117" s="103" t="s">
        <v>406</v>
      </c>
    </row>
    <row r="118" ht="12">
      <c r="A118" s="103" t="s">
        <v>405</v>
      </c>
    </row>
    <row r="119" ht="12">
      <c r="A119" s="103" t="s">
        <v>404</v>
      </c>
    </row>
    <row r="120" ht="12">
      <c r="A120" s="103" t="s">
        <v>403</v>
      </c>
    </row>
    <row r="121" ht="12">
      <c r="A121" s="103" t="s">
        <v>402</v>
      </c>
    </row>
    <row r="122" ht="12">
      <c r="A122" s="103" t="s">
        <v>401</v>
      </c>
    </row>
    <row r="123" ht="12">
      <c r="A123" s="103" t="s">
        <v>400</v>
      </c>
    </row>
    <row r="124" ht="12">
      <c r="A124" s="103" t="s">
        <v>399</v>
      </c>
    </row>
    <row r="125" ht="12">
      <c r="A125" s="103" t="s">
        <v>398</v>
      </c>
    </row>
    <row r="126" ht="12">
      <c r="A126" s="103" t="s">
        <v>397</v>
      </c>
    </row>
    <row r="127" ht="12">
      <c r="A127" s="103" t="s">
        <v>396</v>
      </c>
    </row>
    <row r="128" ht="12">
      <c r="A128" s="103" t="s">
        <v>395</v>
      </c>
    </row>
    <row r="129" ht="12">
      <c r="A129" s="103" t="s">
        <v>394</v>
      </c>
    </row>
  </sheetData>
  <sheetProtection sheet="1" objects="1" scenarios="1"/>
  <conditionalFormatting sqref="A3:D3">
    <cfRule type="expression" priority="21" dxfId="130">
      <formula>$B$2="NE"</formula>
    </cfRule>
  </conditionalFormatting>
  <conditionalFormatting sqref="A5:D5">
    <cfRule type="expression" priority="20" dxfId="130">
      <formula>$B$4="NE"</formula>
    </cfRule>
  </conditionalFormatting>
  <conditionalFormatting sqref="A10:D12">
    <cfRule type="expression" priority="19" dxfId="130">
      <formula>$B$9="NE"</formula>
    </cfRule>
  </conditionalFormatting>
  <conditionalFormatting sqref="A14:D16">
    <cfRule type="expression" priority="18" dxfId="130">
      <formula>$B$13="NE"</formula>
    </cfRule>
  </conditionalFormatting>
  <conditionalFormatting sqref="A18:D20">
    <cfRule type="expression" priority="17" dxfId="131">
      <formula>$B$17="NE"</formula>
    </cfRule>
  </conditionalFormatting>
  <conditionalFormatting sqref="A22:D22">
    <cfRule type="expression" priority="16" dxfId="130">
      <formula>$B$21="NE"</formula>
    </cfRule>
  </conditionalFormatting>
  <conditionalFormatting sqref="A24:D26">
    <cfRule type="expression" priority="15" dxfId="130">
      <formula>$B$23="NE"</formula>
    </cfRule>
  </conditionalFormatting>
  <conditionalFormatting sqref="A33:D36">
    <cfRule type="expression" priority="14" dxfId="130">
      <formula>$B$32="NE"</formula>
    </cfRule>
  </conditionalFormatting>
  <conditionalFormatting sqref="A28:D31">
    <cfRule type="expression" priority="13" dxfId="131">
      <formula>$B$27="NE"</formula>
    </cfRule>
  </conditionalFormatting>
  <conditionalFormatting sqref="A38:D40">
    <cfRule type="expression" priority="12" dxfId="130">
      <formula>$B$37="NE"</formula>
    </cfRule>
  </conditionalFormatting>
  <conditionalFormatting sqref="A42:D44">
    <cfRule type="expression" priority="11" dxfId="130">
      <formula>$B$41="NE"</formula>
    </cfRule>
  </conditionalFormatting>
  <conditionalFormatting sqref="A46:D46">
    <cfRule type="expression" priority="10" dxfId="130">
      <formula>$B$45="NE"</formula>
    </cfRule>
  </conditionalFormatting>
  <conditionalFormatting sqref="A48:D50">
    <cfRule type="expression" priority="9" dxfId="130">
      <formula>$B$47="NE"</formula>
    </cfRule>
  </conditionalFormatting>
  <conditionalFormatting sqref="A52:D55">
    <cfRule type="expression" priority="8" dxfId="130">
      <formula>$B$51="NE"</formula>
    </cfRule>
  </conditionalFormatting>
  <conditionalFormatting sqref="A57:D60">
    <cfRule type="expression" priority="7" dxfId="130">
      <formula>$B$56="NE"</formula>
    </cfRule>
  </conditionalFormatting>
  <conditionalFormatting sqref="A70:D70">
    <cfRule type="expression" priority="6" dxfId="130">
      <formula>$B$69="NE"</formula>
    </cfRule>
  </conditionalFormatting>
  <conditionalFormatting sqref="A72:D72">
    <cfRule type="expression" priority="5" dxfId="130">
      <formula>$B$71="NE"</formula>
    </cfRule>
  </conditionalFormatting>
  <conditionalFormatting sqref="A74:D74">
    <cfRule type="expression" priority="4" dxfId="130">
      <formula>$B$73="NE"</formula>
    </cfRule>
  </conditionalFormatting>
  <conditionalFormatting sqref="A76:D76">
    <cfRule type="expression" priority="3" dxfId="130">
      <formula>$B$75="NE"</formula>
    </cfRule>
  </conditionalFormatting>
  <conditionalFormatting sqref="A78:D78">
    <cfRule type="expression" priority="2" dxfId="130">
      <formula>$B$77="NE"</formula>
    </cfRule>
  </conditionalFormatting>
  <conditionalFormatting sqref="A80:D80">
    <cfRule type="expression" priority="1" dxfId="131">
      <formula>$B$79="NE"</formula>
    </cfRule>
  </conditionalFormatting>
  <dataValidations count="7">
    <dataValidation type="list" allowBlank="1" showInputMessage="1" showErrorMessage="1" sqref="B31">
      <formula1>"gruba povreda dužnosti,nesposobnost za uredno obavljanje poslova društva,izglasavanje nepovjerenja u GS društva,ostalo"</formula1>
    </dataValidation>
    <dataValidation type="list" allowBlank="1" showInputMessage="1" showErrorMessage="1" sqref="B36">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formula1>"osobni razlozi,promjena dioničarske strukture,osobni razlozi i promjena dioničarske strukture,ništa od navedenog,ostalo"</formula1>
    </dataValidation>
    <dataValidation type="list" allowBlank="1" showInputMessage="1" showErrorMessage="1" sqref="B64 B62 B66 B68">
      <formula1>$A$108:$A$129</formula1>
    </dataValidation>
    <dataValidation type="list" allowBlank="1" showInputMessage="1" showErrorMessage="1" sqref="B2 B77 B4 B6:B9 B13 B17 B21 B23 B27 B32 B37 B41 B45 B47 B51 B69 B56 B71 B75 B73 B79">
      <formula1>"DA,NE"</formula1>
    </dataValidation>
    <dataValidation type="list" allowBlank="1" showInputMessage="1" showErrorMessage="1" sqref="B55">
      <formula1>"gruba povreda dužnosti,nesposobnost za uredno obavljanje poslova društva,izglasavanje nepovjerenja u GS društva,opoziv od strane suda,ostalo"</formula1>
    </dataValidation>
    <dataValidation type="list" allowBlank="1" showInputMessage="1" showErrorMessage="1" sqref="B61 B63 B65 B67">
      <formula1>"Vlastite internet stranice,ZSE,SRPI,Vlastite internet stranice i ZSE,Vlastite internet stranice, ZSE i SRPI,Vlastite internet stranice i SRPI,ZSE i SRPI,Nije javno objavljeno,Ostalo"</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44"/>
  <sheetViews>
    <sheetView showGridLines="0" zoomScalePageLayoutView="0" workbookViewId="0" topLeftCell="A1">
      <selection activeCell="D10" sqref="D10"/>
    </sheetView>
  </sheetViews>
  <sheetFormatPr defaultColWidth="9.140625" defaultRowHeight="15"/>
  <cols>
    <col min="1" max="1" width="35.00390625" style="11" customWidth="1"/>
    <col min="2" max="2" width="18.140625" style="11" customWidth="1"/>
    <col min="3" max="3" width="10.7109375" style="11" hidden="1" customWidth="1"/>
    <col min="4" max="4" width="61.57421875" style="11" customWidth="1"/>
    <col min="5" max="16384" width="9.140625" style="11" customWidth="1"/>
  </cols>
  <sheetData>
    <row r="1" spans="1:4" ht="27.75" customHeight="1">
      <c r="A1" s="1" t="s">
        <v>0</v>
      </c>
      <c r="B1" s="1" t="s">
        <v>1</v>
      </c>
      <c r="C1" s="1" t="s">
        <v>303</v>
      </c>
      <c r="D1" s="1" t="s">
        <v>413</v>
      </c>
    </row>
    <row r="2" spans="1:4" ht="84">
      <c r="A2" s="39" t="s">
        <v>249</v>
      </c>
      <c r="B2" s="79" t="s">
        <v>676</v>
      </c>
      <c r="C2" s="54">
        <f>IF(B2="DA",1,IF(B2="NE",2,0))</f>
        <v>1</v>
      </c>
      <c r="D2" s="12" t="s">
        <v>579</v>
      </c>
    </row>
    <row r="3" spans="1:4" ht="29.25" customHeight="1">
      <c r="A3" s="40" t="s">
        <v>250</v>
      </c>
      <c r="B3" s="79" t="s">
        <v>699</v>
      </c>
      <c r="C3" s="54" t="e">
        <f>#VALUE!</f>
        <v>#VALUE!</v>
      </c>
      <c r="D3" s="12" t="s">
        <v>480</v>
      </c>
    </row>
    <row r="4" spans="1:5" ht="84">
      <c r="A4" s="39" t="s">
        <v>251</v>
      </c>
      <c r="B4" s="80" t="s">
        <v>676</v>
      </c>
      <c r="C4" s="54">
        <f>IF(B4="DA",1,IF(B4="NE",2,0))</f>
        <v>1</v>
      </c>
      <c r="D4" s="12" t="s">
        <v>580</v>
      </c>
      <c r="E4" s="25"/>
    </row>
    <row r="5" spans="1:4" ht="40.5" customHeight="1">
      <c r="A5" s="39" t="s">
        <v>252</v>
      </c>
      <c r="B5" s="80" t="s">
        <v>699</v>
      </c>
      <c r="C5" s="54" t="e">
        <f>#VALUE!</f>
        <v>#VALUE!</v>
      </c>
      <c r="D5" s="12" t="s">
        <v>480</v>
      </c>
    </row>
    <row r="6" spans="1:4" ht="55.5" customHeight="1">
      <c r="A6" s="40" t="s">
        <v>253</v>
      </c>
      <c r="B6" s="79" t="s">
        <v>678</v>
      </c>
      <c r="C6" s="53">
        <f>IF(B6="DA",1,IF(B6="NE",2,0))</f>
        <v>2</v>
      </c>
      <c r="D6" s="6" t="s">
        <v>581</v>
      </c>
    </row>
    <row r="7" spans="1:4" ht="48">
      <c r="A7" s="41" t="s">
        <v>254</v>
      </c>
      <c r="B7" s="77"/>
      <c r="C7" s="54"/>
      <c r="D7" s="12" t="s">
        <v>582</v>
      </c>
    </row>
    <row r="8" spans="1:4" ht="48">
      <c r="A8" s="41" t="s">
        <v>255</v>
      </c>
      <c r="B8" s="77"/>
      <c r="C8" s="54"/>
      <c r="D8" s="12" t="s">
        <v>582</v>
      </c>
    </row>
    <row r="9" spans="1:4" ht="48">
      <c r="A9" s="40" t="s">
        <v>284</v>
      </c>
      <c r="B9" s="79" t="s">
        <v>678</v>
      </c>
      <c r="C9" s="54">
        <f>IF(B9="DA",1,IF(B9="NE",2,0))</f>
        <v>2</v>
      </c>
      <c r="D9" s="12" t="s">
        <v>646</v>
      </c>
    </row>
    <row r="10" spans="1:4" s="16" customFormat="1" ht="48">
      <c r="A10" s="42" t="s">
        <v>256</v>
      </c>
      <c r="B10" s="82"/>
      <c r="C10" s="54"/>
      <c r="D10" s="12" t="s">
        <v>540</v>
      </c>
    </row>
    <row r="11" spans="1:4" ht="72">
      <c r="A11" s="40" t="s">
        <v>285</v>
      </c>
      <c r="B11" s="79" t="s">
        <v>678</v>
      </c>
      <c r="C11" s="54">
        <f>IF(B11="DA",1,IF(B11="NE",2,0))</f>
        <v>2</v>
      </c>
      <c r="D11" s="12" t="s">
        <v>667</v>
      </c>
    </row>
    <row r="12" spans="1:4" ht="48">
      <c r="A12" s="41" t="s">
        <v>257</v>
      </c>
      <c r="B12" s="78"/>
      <c r="C12" s="54"/>
      <c r="D12" s="12" t="s">
        <v>491</v>
      </c>
    </row>
    <row r="13" spans="1:4" ht="60">
      <c r="A13" s="41" t="s">
        <v>258</v>
      </c>
      <c r="B13" s="85"/>
      <c r="C13" s="54"/>
      <c r="D13" s="12" t="s">
        <v>583</v>
      </c>
    </row>
    <row r="14" spans="1:4" ht="48">
      <c r="A14" s="40" t="s">
        <v>259</v>
      </c>
      <c r="B14" s="79" t="s">
        <v>678</v>
      </c>
      <c r="C14" s="54">
        <f>IF(B14="DA",1,IF(B14="NE",2,0))</f>
        <v>2</v>
      </c>
      <c r="D14" s="12" t="s">
        <v>647</v>
      </c>
    </row>
    <row r="15" spans="1:4" ht="48">
      <c r="A15" s="42" t="s">
        <v>260</v>
      </c>
      <c r="B15" s="82"/>
      <c r="C15" s="54"/>
      <c r="D15" s="12" t="s">
        <v>540</v>
      </c>
    </row>
    <row r="16" spans="1:4" ht="48">
      <c r="A16" s="40" t="s">
        <v>261</v>
      </c>
      <c r="B16" s="79" t="s">
        <v>678</v>
      </c>
      <c r="C16" s="54">
        <f>IF(B16="DA",1,IF(B16="NE",2,0))</f>
        <v>2</v>
      </c>
      <c r="D16" s="12" t="s">
        <v>649</v>
      </c>
    </row>
    <row r="17" spans="1:4" ht="48">
      <c r="A17" s="41" t="s">
        <v>262</v>
      </c>
      <c r="B17" s="77"/>
      <c r="C17" s="54"/>
      <c r="D17" s="12" t="s">
        <v>540</v>
      </c>
    </row>
    <row r="18" spans="1:4" ht="48">
      <c r="A18" s="40" t="s">
        <v>263</v>
      </c>
      <c r="B18" s="79" t="s">
        <v>678</v>
      </c>
      <c r="C18" s="54">
        <f>IF(B18="DA",1,IF(B18="NE",2,0))</f>
        <v>2</v>
      </c>
      <c r="D18" s="12" t="s">
        <v>648</v>
      </c>
    </row>
    <row r="19" spans="1:4" ht="48">
      <c r="A19" s="41" t="s">
        <v>264</v>
      </c>
      <c r="B19" s="77"/>
      <c r="C19" s="54"/>
      <c r="D19" s="12" t="s">
        <v>540</v>
      </c>
    </row>
    <row r="20" spans="1:4" ht="24">
      <c r="A20" s="40" t="s">
        <v>265</v>
      </c>
      <c r="B20" s="79" t="s">
        <v>676</v>
      </c>
      <c r="C20" s="54">
        <f>IF(B20="DA",1,IF(B20="NE",2,0))</f>
        <v>1</v>
      </c>
      <c r="D20" s="12" t="s">
        <v>549</v>
      </c>
    </row>
    <row r="21" spans="1:4" s="25" customFormat="1" ht="84">
      <c r="A21" s="39" t="s">
        <v>266</v>
      </c>
      <c r="B21" s="76" t="s">
        <v>676</v>
      </c>
      <c r="C21" s="54">
        <f>IF(B21="DA",1,IF(B21="NE",2,0))</f>
        <v>1</v>
      </c>
      <c r="D21" s="12" t="s">
        <v>584</v>
      </c>
    </row>
    <row r="22" spans="1:4" ht="24">
      <c r="A22" s="40" t="s">
        <v>267</v>
      </c>
      <c r="B22" s="79" t="s">
        <v>699</v>
      </c>
      <c r="C22" s="54" t="e">
        <f>#VALUE!</f>
        <v>#VALUE!</v>
      </c>
      <c r="D22" s="12" t="s">
        <v>480</v>
      </c>
    </row>
    <row r="23" spans="1:4" s="25" customFormat="1" ht="37.5" customHeight="1">
      <c r="A23" s="40" t="s">
        <v>268</v>
      </c>
      <c r="B23" s="102" t="s">
        <v>700</v>
      </c>
      <c r="C23" s="54">
        <f>IF(B23="Statut",1,IF(B23="Glavna skupština",2,IF(B23="Ostalo",3,4)))</f>
        <v>2</v>
      </c>
      <c r="D23" s="12" t="s">
        <v>585</v>
      </c>
    </row>
    <row r="24" spans="1:4" ht="84">
      <c r="A24" s="39" t="s">
        <v>269</v>
      </c>
      <c r="B24" s="79" t="s">
        <v>676</v>
      </c>
      <c r="C24" s="54">
        <f>IF(B24="DA",1,IF(B24="NE",2,0))</f>
        <v>1</v>
      </c>
      <c r="D24" s="12" t="s">
        <v>586</v>
      </c>
    </row>
    <row r="25" spans="1:4" ht="43.5" customHeight="1">
      <c r="A25" s="70" t="s">
        <v>378</v>
      </c>
      <c r="B25" s="79" t="s">
        <v>699</v>
      </c>
      <c r="C25" s="54" t="e">
        <f>#VALUE!</f>
        <v>#VALUE!</v>
      </c>
      <c r="D25" s="12" t="s">
        <v>480</v>
      </c>
    </row>
    <row r="26" spans="1:4" ht="53.25" customHeight="1">
      <c r="A26" s="39" t="s">
        <v>270</v>
      </c>
      <c r="B26" s="79" t="s">
        <v>676</v>
      </c>
      <c r="C26" s="54">
        <f>IF(B26="DA",1,IF(B26="NE",2,0))</f>
        <v>1</v>
      </c>
      <c r="D26" s="12" t="s">
        <v>587</v>
      </c>
    </row>
    <row r="27" spans="1:4" ht="51" customHeight="1">
      <c r="A27" s="41" t="s">
        <v>271</v>
      </c>
      <c r="B27" s="77">
        <v>97587</v>
      </c>
      <c r="C27" s="54"/>
      <c r="D27" s="12" t="s">
        <v>540</v>
      </c>
    </row>
    <row r="28" spans="1:4" ht="52.5" customHeight="1">
      <c r="A28" s="39" t="s">
        <v>272</v>
      </c>
      <c r="B28" s="79" t="s">
        <v>678</v>
      </c>
      <c r="C28" s="54">
        <f>IF(B28="DA",1,IF(B28="NE",2,0))</f>
        <v>2</v>
      </c>
      <c r="D28" s="12" t="s">
        <v>588</v>
      </c>
    </row>
    <row r="29" spans="1:4" ht="50.25" customHeight="1">
      <c r="A29" s="41" t="s">
        <v>273</v>
      </c>
      <c r="B29" s="77"/>
      <c r="C29" s="54"/>
      <c r="D29" s="12" t="s">
        <v>540</v>
      </c>
    </row>
    <row r="30" spans="1:4" s="25" customFormat="1" ht="42.75" customHeight="1">
      <c r="A30" s="40" t="s">
        <v>274</v>
      </c>
      <c r="B30" s="76" t="s">
        <v>676</v>
      </c>
      <c r="C30" s="54">
        <f>IF(B30="DA",1,IF(B30="NE",2,0))</f>
        <v>1</v>
      </c>
      <c r="D30" s="12" t="s">
        <v>549</v>
      </c>
    </row>
    <row r="31" spans="1:4" ht="72">
      <c r="A31" s="39" t="s">
        <v>275</v>
      </c>
      <c r="B31" s="79" t="s">
        <v>678</v>
      </c>
      <c r="C31" s="54">
        <f>IF(B31="DA",1,IF(B31="NE",2,0))</f>
        <v>2</v>
      </c>
      <c r="D31" s="6" t="s">
        <v>650</v>
      </c>
    </row>
    <row r="32" spans="1:4" ht="53.25" customHeight="1">
      <c r="A32" s="41" t="s">
        <v>276</v>
      </c>
      <c r="B32" s="77"/>
      <c r="C32" s="54"/>
      <c r="D32" s="6" t="s">
        <v>482</v>
      </c>
    </row>
    <row r="33" spans="1:4" ht="52.5" customHeight="1">
      <c r="A33" s="41" t="s">
        <v>277</v>
      </c>
      <c r="B33" s="77"/>
      <c r="C33" s="54"/>
      <c r="D33" s="6" t="s">
        <v>482</v>
      </c>
    </row>
    <row r="34" spans="1:4" ht="48">
      <c r="A34" s="40" t="s">
        <v>286</v>
      </c>
      <c r="B34" s="79" t="s">
        <v>678</v>
      </c>
      <c r="C34" s="54">
        <f>IF(B34="DA",1,IF(B34="NE",2,0))</f>
        <v>2</v>
      </c>
      <c r="D34" s="12" t="s">
        <v>651</v>
      </c>
    </row>
    <row r="35" spans="1:4" ht="48">
      <c r="A35" s="42" t="s">
        <v>288</v>
      </c>
      <c r="B35" s="77"/>
      <c r="C35" s="54"/>
      <c r="D35" s="12" t="s">
        <v>540</v>
      </c>
    </row>
    <row r="36" spans="1:4" ht="72">
      <c r="A36" s="40" t="s">
        <v>287</v>
      </c>
      <c r="B36" s="79" t="s">
        <v>678</v>
      </c>
      <c r="C36" s="54">
        <f>IF(B36="DA",1,IF(B36="NE",2,0))</f>
        <v>2</v>
      </c>
      <c r="D36" s="12" t="s">
        <v>668</v>
      </c>
    </row>
    <row r="37" spans="1:4" ht="48">
      <c r="A37" s="69" t="s">
        <v>460</v>
      </c>
      <c r="B37" s="78"/>
      <c r="C37" s="54"/>
      <c r="D37" s="9" t="s">
        <v>590</v>
      </c>
    </row>
    <row r="38" spans="1:4" ht="60">
      <c r="A38" s="42" t="s">
        <v>377</v>
      </c>
      <c r="B38" s="77"/>
      <c r="C38" s="54"/>
      <c r="D38" s="12" t="s">
        <v>583</v>
      </c>
    </row>
    <row r="39" spans="1:4" ht="54" customHeight="1">
      <c r="A39" s="40" t="s">
        <v>278</v>
      </c>
      <c r="B39" s="79" t="s">
        <v>678</v>
      </c>
      <c r="C39" s="54">
        <f>IF(B39="DA",1,IF(B39="NE",2,0))</f>
        <v>2</v>
      </c>
      <c r="D39" s="12" t="s">
        <v>652</v>
      </c>
    </row>
    <row r="40" spans="1:4" ht="51" customHeight="1">
      <c r="A40" s="41" t="s">
        <v>279</v>
      </c>
      <c r="B40" s="77"/>
      <c r="C40" s="54"/>
      <c r="D40" s="12" t="s">
        <v>560</v>
      </c>
    </row>
    <row r="41" spans="1:4" ht="54" customHeight="1">
      <c r="A41" s="40" t="s">
        <v>280</v>
      </c>
      <c r="B41" s="79" t="s">
        <v>678</v>
      </c>
      <c r="C41" s="54">
        <f>IF(B41="DA",1,IF(B41="NE",2,0))</f>
        <v>2</v>
      </c>
      <c r="D41" s="12" t="s">
        <v>592</v>
      </c>
    </row>
    <row r="42" spans="1:4" ht="48.75" customHeight="1">
      <c r="A42" s="41" t="s">
        <v>281</v>
      </c>
      <c r="B42" s="77"/>
      <c r="C42" s="54"/>
      <c r="D42" s="12" t="s">
        <v>540</v>
      </c>
    </row>
    <row r="43" spans="1:4" ht="48">
      <c r="A43" s="40" t="s">
        <v>282</v>
      </c>
      <c r="B43" s="79" t="s">
        <v>678</v>
      </c>
      <c r="C43" s="54">
        <f>IF(B43="DA",1,IF(B43="NE",2,0))</f>
        <v>2</v>
      </c>
      <c r="D43" s="12" t="s">
        <v>591</v>
      </c>
    </row>
    <row r="44" spans="1:4" ht="72">
      <c r="A44" s="41" t="s">
        <v>283</v>
      </c>
      <c r="B44" s="77"/>
      <c r="C44" s="54"/>
      <c r="D44" s="12" t="s">
        <v>589</v>
      </c>
    </row>
  </sheetData>
  <sheetProtection sheet="1" objects="1" scenarios="1"/>
  <conditionalFormatting sqref="A3:D3">
    <cfRule type="expression" priority="19" dxfId="130">
      <formula>$B$2="NE"</formula>
    </cfRule>
  </conditionalFormatting>
  <conditionalFormatting sqref="A5:D5">
    <cfRule type="expression" priority="18" dxfId="130">
      <formula>$B$4="NE"</formula>
    </cfRule>
  </conditionalFormatting>
  <conditionalFormatting sqref="A7:D8">
    <cfRule type="expression" priority="17" dxfId="130">
      <formula>$B$6="NE"</formula>
    </cfRule>
  </conditionalFormatting>
  <conditionalFormatting sqref="A10:D10">
    <cfRule type="expression" priority="16" dxfId="131">
      <formula>$B$9="NE"</formula>
    </cfRule>
  </conditionalFormatting>
  <conditionalFormatting sqref="A12:D13">
    <cfRule type="expression" priority="15" dxfId="130">
      <formula>$B$11="NE"</formula>
    </cfRule>
  </conditionalFormatting>
  <conditionalFormatting sqref="A15:D15">
    <cfRule type="expression" priority="14" dxfId="131">
      <formula>$B$14="NE"</formula>
    </cfRule>
  </conditionalFormatting>
  <conditionalFormatting sqref="A17:D17">
    <cfRule type="expression" priority="13" dxfId="130">
      <formula>$B$16="NE"</formula>
    </cfRule>
  </conditionalFormatting>
  <conditionalFormatting sqref="A19:D19">
    <cfRule type="expression" priority="12" dxfId="130">
      <formula>$B$18="NE"</formula>
    </cfRule>
  </conditionalFormatting>
  <conditionalFormatting sqref="A25:D25">
    <cfRule type="expression" priority="11" dxfId="130">
      <formula>$B$24="NE"</formula>
    </cfRule>
  </conditionalFormatting>
  <conditionalFormatting sqref="A27:D27">
    <cfRule type="expression" priority="10" dxfId="130">
      <formula>$B$26="NE"</formula>
    </cfRule>
  </conditionalFormatting>
  <conditionalFormatting sqref="A29:D29">
    <cfRule type="expression" priority="9" dxfId="130">
      <formula>$B$28="NE"</formula>
    </cfRule>
  </conditionalFormatting>
  <conditionalFormatting sqref="A32:D33">
    <cfRule type="expression" priority="8" dxfId="130">
      <formula>$B$31="NE"</formula>
    </cfRule>
  </conditionalFormatting>
  <conditionalFormatting sqref="A35:D35">
    <cfRule type="expression" priority="7" dxfId="131">
      <formula>$B$34="NE"</formula>
    </cfRule>
  </conditionalFormatting>
  <conditionalFormatting sqref="A37:D38">
    <cfRule type="expression" priority="6" dxfId="130">
      <formula>$B$36="NE"</formula>
    </cfRule>
  </conditionalFormatting>
  <conditionalFormatting sqref="A42:D42">
    <cfRule type="expression" priority="4" dxfId="131">
      <formula>$B$41="NE"</formula>
    </cfRule>
  </conditionalFormatting>
  <conditionalFormatting sqref="A44:D44">
    <cfRule type="expression" priority="3" dxfId="130">
      <formula>$B$43="NE"</formula>
    </cfRule>
  </conditionalFormatting>
  <conditionalFormatting sqref="A22:D22">
    <cfRule type="expression" priority="2" dxfId="130">
      <formula>$B$21="NE"</formula>
    </cfRule>
  </conditionalFormatting>
  <conditionalFormatting sqref="A40:D40">
    <cfRule type="expression" priority="1" dxfId="130">
      <formula>$B$39="NE"</formula>
    </cfRule>
  </conditionalFormatting>
  <dataValidations count="4">
    <dataValidation type="custom" allowBlank="1" showInputMessage="1" showErrorMessage="1" promptTitle="Upozorenje!" prompt="Upisana vrijednost mora biti manja ili jednaka zbroju odgovora na pitanja 7.3.1. i 7.3.2." errorTitle="Upozorenje!" error="Upisana vrijednost mora biti manja ili jednaka zbroju odgovora na pitanja 7.3.1. i 7.3.2." sqref="B10">
      <formula1>B10&lt;=(B8+B7)</formula1>
    </dataValidation>
    <dataValidation type="list" allowBlank="1" showInputMessage="1" showErrorMessage="1" sqref="B23">
      <formula1>"Statut,Glavna skupština,Ostalo"</formula1>
    </dataValidation>
    <dataValidation type="list" allowBlank="1" showInputMessage="1" showErrorMessage="1" sqref="B25 B3 B5 B22">
      <formula1>"Vlastite internet stranice,ZSE,SRPI,Vlastite internet stranice i ZSE,Vlastite internet stranice, ZSE i SRPI,Vlastite internet stranice i SRPI,ZSE i SRPI,Nije javno objavljeno,Ostalo"</formula1>
    </dataValidation>
    <dataValidation type="list" allowBlank="1" showInputMessage="1" showErrorMessage="1" sqref="B2 B4 B39 B6 B14 B18 B24 B26 B28 B30:B31 B34 B41 B43 B9 B11 B16 B20:B21 B36">
      <formula1>"DA,NE"</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Stavljenić</dc:creator>
  <cp:keywords/>
  <dc:description/>
  <cp:lastModifiedBy>Karmen Vlastelica</cp:lastModifiedBy>
  <dcterms:created xsi:type="dcterms:W3CDTF">2020-03-25T08:54:56Z</dcterms:created>
  <dcterms:modified xsi:type="dcterms:W3CDTF">2022-03-28T08:52:28Z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BrKolegija">
    <vt:lpwstr>14,01</vt:lpwstr>
  </property>
  <property fmtid="{D5CDD505-2E9C-101B-9397-08002B2CF9AE}" pid="4" name="Prezentira">
    <vt:lpwstr/>
  </property>
  <property fmtid="{D5CDD505-2E9C-101B-9397-08002B2CF9AE}" pid="5" name="NamjenaDokumenta">
    <vt:lpwstr>;#Interno;#</vt:lpwstr>
  </property>
  <property fmtid="{D5CDD505-2E9C-101B-9397-08002B2CF9AE}" pid="6" name="VrstaDokumenta">
    <vt:lpwstr>Izvješće</vt:lpwstr>
  </property>
  <property fmtid="{D5CDD505-2E9C-101B-9397-08002B2CF9AE}" pid="7" name="Godina">
    <vt:lpwstr>2020</vt:lpwstr>
  </property>
  <property fmtid="{D5CDD505-2E9C-101B-9397-08002B2CF9AE}" pid="8" name="Za arhivu">
    <vt:lpwstr/>
  </property>
  <property fmtid="{D5CDD505-2E9C-101B-9397-08002B2CF9AE}" pid="9" name="Izradio">
    <vt:lpwstr>241;#i:0#.w|hanfa\azalac;#772;#i:0#.w|hanfa\igrabovac;#658;#i:0#.w|hanfa\mbabec</vt:lpwstr>
  </property>
  <property fmtid="{D5CDD505-2E9C-101B-9397-08002B2CF9AE}" pid="10" name="StatusDokumenta">
    <vt:lpwstr>Finalno</vt:lpwstr>
  </property>
  <property fmtid="{D5CDD505-2E9C-101B-9397-08002B2CF9AE}" pid="11" name="KategorijaPoslovanja">
    <vt:lpwstr>;#Tržište kapitala;#</vt:lpwstr>
  </property>
  <property fmtid="{D5CDD505-2E9C-101B-9397-08002B2CF9AE}" pid="12" name="NaslovTocke">
    <vt:lpwstr/>
  </property>
  <property fmtid="{D5CDD505-2E9C-101B-9397-08002B2CF9AE}" pid="13" name="Izreka">
    <vt:lpwstr/>
  </property>
  <property fmtid="{D5CDD505-2E9C-101B-9397-08002B2CF9AE}" pid="14" name="VrstaPredmeta">
    <vt:lpwstr>-</vt:lpwstr>
  </property>
  <property fmtid="{D5CDD505-2E9C-101B-9397-08002B2CF9AE}" pid="15" name="TipPredmeta">
    <vt:lpwstr>-</vt:lpwstr>
  </property>
  <property fmtid="{D5CDD505-2E9C-101B-9397-08002B2CF9AE}" pid="16" name="Dileme">
    <vt:lpwstr/>
  </property>
  <property fmtid="{D5CDD505-2E9C-101B-9397-08002B2CF9AE}" pid="17" name="PrijedlogPostupanja">
    <vt:lpwstr/>
  </property>
  <property fmtid="{D5CDD505-2E9C-101B-9397-08002B2CF9AE}" pid="18" name="Sazetak">
    <vt:lpwstr/>
  </property>
</Properties>
</file>